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0865234\Desktop\"/>
    </mc:Choice>
  </mc:AlternateContent>
  <bookViews>
    <workbookView xWindow="28680" yWindow="-120" windowWidth="29040" windowHeight="15720" tabRatio="555"/>
  </bookViews>
  <sheets>
    <sheet name="R6回答シート" sheetId="5" r:id="rId1"/>
    <sheet name="code" sheetId="3" r:id="rId2"/>
    <sheet name="集計シート" sheetId="6" r:id="rId3"/>
  </sheets>
  <definedNames>
    <definedName name="県の行">code!$C$2:$D$48</definedName>
    <definedName name="質問項目">code!$A$60:$S$115</definedName>
    <definedName name="都道府県コード">code!$A$2:$C$48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2" i="5" l="1"/>
  <c r="F252" i="5"/>
  <c r="E134" i="5" l="1"/>
  <c r="F134" i="5"/>
  <c r="F262" i="5"/>
  <c r="E262" i="5"/>
  <c r="F238" i="5"/>
  <c r="E238" i="5"/>
  <c r="F214" i="5"/>
  <c r="E214" i="5"/>
  <c r="F175" i="5"/>
  <c r="E175" i="5"/>
  <c r="F165" i="5"/>
  <c r="E165" i="5"/>
  <c r="F116" i="5"/>
  <c r="E116" i="5"/>
  <c r="F90" i="5"/>
  <c r="E90" i="5"/>
  <c r="F75" i="5"/>
  <c r="E75" i="5"/>
  <c r="CK4" i="6" l="1"/>
  <c r="CL4" i="6" s="1"/>
  <c r="CC4" i="6"/>
  <c r="CD4" i="6" s="1"/>
  <c r="AZ4" i="6"/>
  <c r="BA4" i="6" s="1"/>
  <c r="BH4" i="6"/>
  <c r="BI4" i="6" s="1"/>
  <c r="AJ4" i="6"/>
  <c r="AK4" i="6" s="1"/>
  <c r="X4" i="6"/>
  <c r="Y4" i="6" s="1"/>
  <c r="CV4" i="6"/>
  <c r="CW4" i="6" s="1"/>
  <c r="AE4" i="6"/>
  <c r="AD4" i="6"/>
  <c r="AC4" i="6"/>
  <c r="H4" i="6"/>
  <c r="G4" i="6"/>
  <c r="F4" i="6"/>
  <c r="D4" i="6"/>
  <c r="AQ4" i="6"/>
  <c r="CX4" i="6"/>
  <c r="CU4" i="6"/>
  <c r="CT4" i="6"/>
  <c r="CS4" i="6"/>
  <c r="CR4" i="6"/>
  <c r="CQ4" i="6"/>
  <c r="CP4" i="6"/>
  <c r="CN4" i="6"/>
  <c r="CM4" i="6"/>
  <c r="CJ4" i="6"/>
  <c r="CI4" i="6"/>
  <c r="CH4" i="6"/>
  <c r="CG4" i="6"/>
  <c r="CF4" i="6"/>
  <c r="CE4" i="6"/>
  <c r="CB4" i="6"/>
  <c r="CA4" i="6"/>
  <c r="BZ4" i="6"/>
  <c r="BY4" i="6"/>
  <c r="BX4" i="6"/>
  <c r="BW4" i="6"/>
  <c r="BV4" i="6"/>
  <c r="BU4" i="6"/>
  <c r="BT4" i="6"/>
  <c r="BS4" i="6"/>
  <c r="BR4" i="6"/>
  <c r="BQ4" i="6"/>
  <c r="BP4" i="6"/>
  <c r="BO4" i="6"/>
  <c r="BN4" i="6"/>
  <c r="BM4" i="6"/>
  <c r="BL4" i="6"/>
  <c r="BK4" i="6"/>
  <c r="BJ4" i="6"/>
  <c r="BG4" i="6"/>
  <c r="BF4" i="6"/>
  <c r="BE4" i="6"/>
  <c r="BD4" i="6"/>
  <c r="BC4" i="6"/>
  <c r="BB4" i="6"/>
  <c r="AY4" i="6"/>
  <c r="AX4" i="6"/>
  <c r="AW4" i="6"/>
  <c r="AV4" i="6"/>
  <c r="AU4" i="6"/>
  <c r="AT4" i="6"/>
  <c r="AR4" i="6"/>
  <c r="AS4" i="6"/>
  <c r="AP4" i="6"/>
  <c r="AN4" i="6"/>
  <c r="AO4" i="6" s="1"/>
  <c r="AM4" i="6"/>
  <c r="AL4" i="6"/>
  <c r="I4" i="6"/>
  <c r="J4" i="6"/>
  <c r="AI4" i="6"/>
  <c r="AH4" i="6"/>
  <c r="AG4" i="6"/>
  <c r="AF4" i="6"/>
  <c r="CO4" i="6" l="1"/>
  <c r="AA4" i="6"/>
  <c r="AB4" i="6" s="1"/>
  <c r="Z4" i="6"/>
  <c r="P4" i="6"/>
  <c r="W4" i="6"/>
  <c r="V4" i="6"/>
  <c r="U4" i="6"/>
  <c r="T4" i="6"/>
  <c r="S4" i="6"/>
  <c r="R4" i="6"/>
  <c r="Q4" i="6" l="1"/>
  <c r="O4" i="6"/>
  <c r="N4" i="6"/>
  <c r="M4" i="6"/>
  <c r="L4" i="6"/>
  <c r="K4" i="6"/>
  <c r="M18" i="6"/>
  <c r="E4" i="6"/>
  <c r="K6" i="5"/>
  <c r="B4" i="6"/>
  <c r="C4" i="6" l="1"/>
  <c r="F108" i="3" l="1"/>
  <c r="L107" i="3"/>
  <c r="K107" i="3"/>
  <c r="J107" i="3"/>
  <c r="I107" i="3"/>
  <c r="H107" i="3"/>
  <c r="G107" i="3"/>
  <c r="F107" i="3"/>
  <c r="L106" i="3"/>
  <c r="K106" i="3"/>
  <c r="J106" i="3"/>
  <c r="I106" i="3"/>
  <c r="H106" i="3"/>
  <c r="G106" i="3"/>
  <c r="F106" i="3"/>
  <c r="F105" i="3"/>
  <c r="K103" i="3"/>
  <c r="J103" i="3"/>
  <c r="I103" i="3"/>
  <c r="H103" i="3"/>
  <c r="G103" i="3"/>
  <c r="L103" i="3"/>
  <c r="F103" i="3"/>
  <c r="L102" i="3"/>
  <c r="K102" i="3"/>
  <c r="J102" i="3"/>
  <c r="I102" i="3"/>
  <c r="H102" i="3"/>
  <c r="G102" i="3"/>
  <c r="K99" i="3"/>
  <c r="J99" i="3"/>
  <c r="I99" i="3"/>
  <c r="H99" i="3"/>
  <c r="G99" i="3"/>
  <c r="F99" i="3"/>
  <c r="K98" i="3"/>
  <c r="J98" i="3"/>
  <c r="I98" i="3"/>
  <c r="H98" i="3"/>
  <c r="G98" i="3"/>
  <c r="F98" i="3"/>
  <c r="K97" i="3"/>
  <c r="J97" i="3"/>
  <c r="I97" i="3"/>
  <c r="H97" i="3"/>
  <c r="G97" i="3"/>
  <c r="F97" i="3"/>
  <c r="L96" i="3"/>
  <c r="K96" i="3"/>
  <c r="J96" i="3"/>
  <c r="I96" i="3"/>
  <c r="H96" i="3"/>
  <c r="G96" i="3"/>
  <c r="F96" i="3"/>
  <c r="K95" i="3"/>
  <c r="J95" i="3"/>
  <c r="I95" i="3"/>
  <c r="H95" i="3"/>
  <c r="G95" i="3"/>
  <c r="F95" i="3"/>
  <c r="J94" i="3"/>
  <c r="I94" i="3"/>
  <c r="H94" i="3"/>
  <c r="G94" i="3"/>
  <c r="F94" i="3"/>
  <c r="J93" i="3"/>
  <c r="I93" i="3"/>
  <c r="H93" i="3"/>
  <c r="G93" i="3"/>
  <c r="F93" i="3"/>
  <c r="F92" i="3"/>
  <c r="M92" i="3"/>
  <c r="L92" i="3"/>
  <c r="K92" i="3"/>
  <c r="J92" i="3"/>
  <c r="I92" i="3"/>
  <c r="H92" i="3"/>
  <c r="G92" i="3"/>
  <c r="N89" i="3"/>
  <c r="M89" i="3"/>
  <c r="L89" i="3"/>
  <c r="K89" i="3"/>
  <c r="J89" i="3"/>
  <c r="I89" i="3"/>
  <c r="H89" i="3"/>
  <c r="G89" i="3"/>
  <c r="F89" i="3"/>
  <c r="K87" i="3"/>
  <c r="J87" i="3"/>
  <c r="I87" i="3"/>
  <c r="H87" i="3"/>
  <c r="G87" i="3"/>
  <c r="I84" i="3"/>
  <c r="H84" i="3"/>
  <c r="G84" i="3"/>
  <c r="F84" i="3"/>
  <c r="J83" i="3"/>
  <c r="I83" i="3"/>
  <c r="H83" i="3"/>
  <c r="G83" i="3"/>
  <c r="F83" i="3"/>
  <c r="J82" i="3"/>
  <c r="I82" i="3"/>
  <c r="H82" i="3"/>
  <c r="G82" i="3"/>
  <c r="F82" i="3"/>
  <c r="K81" i="3"/>
  <c r="J81" i="3"/>
  <c r="I81" i="3"/>
  <c r="H81" i="3"/>
  <c r="G81" i="3"/>
  <c r="F81" i="3"/>
  <c r="J79" i="3"/>
  <c r="I79" i="3"/>
  <c r="I78" i="3"/>
  <c r="H78" i="3"/>
  <c r="I67" i="3"/>
  <c r="H67" i="3"/>
  <c r="G67" i="3"/>
  <c r="F67" i="3"/>
  <c r="I65" i="3"/>
  <c r="H65" i="3"/>
  <c r="G65" i="3"/>
  <c r="F65" i="3"/>
  <c r="K64" i="3"/>
  <c r="J64" i="3"/>
  <c r="I64" i="3"/>
  <c r="H64" i="3"/>
  <c r="G64" i="3"/>
  <c r="F64" i="3"/>
  <c r="J63" i="3"/>
  <c r="I63" i="3"/>
  <c r="H63" i="3"/>
  <c r="G63" i="3"/>
  <c r="F63" i="3"/>
  <c r="I62" i="3"/>
  <c r="H62" i="3"/>
  <c r="G62" i="3"/>
  <c r="F62" i="3"/>
  <c r="F61" i="3"/>
  <c r="J60" i="3"/>
  <c r="I60" i="3"/>
  <c r="H60" i="3"/>
  <c r="G60" i="3"/>
  <c r="F60" i="3"/>
  <c r="J88" i="3"/>
  <c r="I88" i="3"/>
  <c r="H88" i="3"/>
  <c r="G88" i="3"/>
  <c r="F88" i="3"/>
  <c r="F75" i="3"/>
  <c r="G75" i="3"/>
  <c r="H75" i="3"/>
  <c r="I75" i="3"/>
  <c r="J75" i="3"/>
  <c r="F76" i="3"/>
  <c r="G76" i="3"/>
  <c r="H76" i="3"/>
  <c r="I76" i="3"/>
  <c r="J76" i="3"/>
  <c r="K76" i="3"/>
  <c r="L76" i="3"/>
  <c r="F104" i="3" l="1"/>
  <c r="F102" i="3"/>
  <c r="J101" i="3"/>
  <c r="I101" i="3"/>
  <c r="H101" i="3"/>
  <c r="G101" i="3"/>
  <c r="F101" i="3"/>
  <c r="K91" i="3"/>
  <c r="J85" i="3"/>
  <c r="I85" i="3"/>
  <c r="H85" i="3"/>
  <c r="G85" i="3"/>
  <c r="F85" i="3"/>
  <c r="J80" i="3"/>
  <c r="I80" i="3"/>
  <c r="H80" i="3"/>
  <c r="G80" i="3"/>
  <c r="F80" i="3"/>
  <c r="H79" i="3"/>
  <c r="G79" i="3"/>
  <c r="F79" i="3"/>
  <c r="G78" i="3"/>
  <c r="F78" i="3"/>
  <c r="J68" i="3"/>
  <c r="I68" i="3"/>
  <c r="H68" i="3"/>
  <c r="G68" i="3"/>
  <c r="F68" i="3"/>
  <c r="I66" i="3"/>
  <c r="H66" i="3"/>
  <c r="G66" i="3"/>
  <c r="F66" i="3"/>
  <c r="J91" i="3" l="1"/>
  <c r="F77" i="3"/>
  <c r="M74" i="3" l="1"/>
  <c r="G74" i="3"/>
  <c r="J73" i="3"/>
  <c r="I73" i="3"/>
  <c r="H73" i="3"/>
  <c r="G73" i="3"/>
  <c r="F73" i="3"/>
  <c r="F74" i="3"/>
  <c r="H74" i="3"/>
  <c r="I74" i="3"/>
  <c r="J74" i="3"/>
  <c r="K74" i="3"/>
  <c r="L74" i="3"/>
  <c r="F100" i="3" l="1"/>
  <c r="I91" i="3"/>
  <c r="H91" i="3"/>
  <c r="G91" i="3"/>
  <c r="F91" i="3"/>
  <c r="F90" i="3"/>
  <c r="F87" i="3"/>
  <c r="F86" i="3"/>
  <c r="I72" i="3"/>
  <c r="H72" i="3"/>
  <c r="G72" i="3"/>
  <c r="F72" i="3"/>
  <c r="J71" i="3"/>
  <c r="I71" i="3"/>
  <c r="H71" i="3"/>
  <c r="G71" i="3"/>
  <c r="F71" i="3"/>
  <c r="I70" i="3"/>
  <c r="H70" i="3"/>
  <c r="G70" i="3"/>
  <c r="F70" i="3"/>
  <c r="F69" i="3"/>
</calcChain>
</file>

<file path=xl/sharedStrings.xml><?xml version="1.0" encoding="utf-8"?>
<sst xmlns="http://schemas.openxmlformats.org/spreadsheetml/2006/main" count="822" uniqueCount="414">
  <si>
    <t>都道府県コード</t>
    <rPh sb="0" eb="4">
      <t>トドウフケン</t>
    </rPh>
    <phoneticPr fontId="2"/>
  </si>
  <si>
    <t>北海道・東北</t>
  </si>
  <si>
    <t>北海道</t>
  </si>
  <si>
    <t>A－４</t>
  </si>
  <si>
    <t>B－１</t>
  </si>
  <si>
    <t>B－２</t>
  </si>
  <si>
    <t>B－３</t>
  </si>
  <si>
    <t>B－４</t>
  </si>
  <si>
    <t>C－１</t>
  </si>
  <si>
    <t>C－２</t>
  </si>
  <si>
    <t>青森</t>
    <rPh sb="0" eb="2">
      <t>アオモリ</t>
    </rPh>
    <phoneticPr fontId="3"/>
  </si>
  <si>
    <t>岩手</t>
  </si>
  <si>
    <t>宮城</t>
  </si>
  <si>
    <t>秋田</t>
  </si>
  <si>
    <t>山形</t>
  </si>
  <si>
    <t>福島</t>
  </si>
  <si>
    <t>関東</t>
  </si>
  <si>
    <t>茨城</t>
  </si>
  <si>
    <t>栃木</t>
  </si>
  <si>
    <t>群馬</t>
    <rPh sb="0" eb="2">
      <t>グンマ</t>
    </rPh>
    <phoneticPr fontId="3"/>
  </si>
  <si>
    <t>埼玉</t>
  </si>
  <si>
    <t>千葉</t>
    <rPh sb="0" eb="2">
      <t>チバ</t>
    </rPh>
    <phoneticPr fontId="4"/>
  </si>
  <si>
    <t>山梨</t>
  </si>
  <si>
    <t>東京</t>
  </si>
  <si>
    <t>神奈川</t>
  </si>
  <si>
    <t>中部・東海</t>
  </si>
  <si>
    <t>新潟</t>
    <rPh sb="0" eb="2">
      <t>ニイガタ</t>
    </rPh>
    <phoneticPr fontId="4"/>
  </si>
  <si>
    <t>富山</t>
  </si>
  <si>
    <t>石川</t>
  </si>
  <si>
    <t>福井</t>
  </si>
  <si>
    <t>長野</t>
  </si>
  <si>
    <t>静岡</t>
  </si>
  <si>
    <t>愛知</t>
  </si>
  <si>
    <t>岐阜</t>
  </si>
  <si>
    <t>三重</t>
  </si>
  <si>
    <t>近畿</t>
  </si>
  <si>
    <t>滋賀</t>
  </si>
  <si>
    <t>京都</t>
  </si>
  <si>
    <t>大阪</t>
  </si>
  <si>
    <t>兵庫</t>
  </si>
  <si>
    <t>奈良</t>
  </si>
  <si>
    <t>和歌山</t>
  </si>
  <si>
    <t>中国・四国</t>
  </si>
  <si>
    <t>鳥取県</t>
  </si>
  <si>
    <t>島根</t>
  </si>
  <si>
    <t>岡山</t>
  </si>
  <si>
    <t>広島</t>
  </si>
  <si>
    <t>山口</t>
  </si>
  <si>
    <t>徳島</t>
  </si>
  <si>
    <t>香川</t>
  </si>
  <si>
    <t>愛媛</t>
  </si>
  <si>
    <t>高知</t>
  </si>
  <si>
    <t>九州・沖縄</t>
  </si>
  <si>
    <t>福岡</t>
  </si>
  <si>
    <t>佐賀</t>
  </si>
  <si>
    <t>長崎</t>
  </si>
  <si>
    <t>熊本</t>
  </si>
  <si>
    <t>大分</t>
  </si>
  <si>
    <t>宮崎</t>
  </si>
  <si>
    <t>鹿児島</t>
  </si>
  <si>
    <t>沖縄</t>
  </si>
  <si>
    <t>都道府県をプルダウンから選択してください</t>
    <rPh sb="0" eb="4">
      <t>トドウフケン</t>
    </rPh>
    <rPh sb="12" eb="14">
      <t>センタク</t>
    </rPh>
    <phoneticPr fontId="2"/>
  </si>
  <si>
    <t>都道府県の行</t>
    <rPh sb="0" eb="4">
      <t>トドウフケン</t>
    </rPh>
    <rPh sb="5" eb="6">
      <t>ギョウ</t>
    </rPh>
    <phoneticPr fontId="2"/>
  </si>
  <si>
    <t>（１）</t>
    <phoneticPr fontId="2"/>
  </si>
  <si>
    <t>ａ</t>
    <phoneticPr fontId="2"/>
  </si>
  <si>
    <t>（２）</t>
    <phoneticPr fontId="2"/>
  </si>
  <si>
    <t>（３）</t>
    <phoneticPr fontId="2"/>
  </si>
  <si>
    <t>ｂ</t>
    <phoneticPr fontId="2"/>
  </si>
  <si>
    <t>ｃ</t>
    <phoneticPr fontId="2"/>
  </si>
  <si>
    <t>①</t>
    <phoneticPr fontId="2"/>
  </si>
  <si>
    <t>③</t>
    <phoneticPr fontId="2"/>
  </si>
  <si>
    <t>④</t>
    <phoneticPr fontId="2"/>
  </si>
  <si>
    <t>②</t>
    <phoneticPr fontId="2"/>
  </si>
  <si>
    <t>ｄ</t>
    <phoneticPr fontId="2"/>
  </si>
  <si>
    <t>ｅ</t>
    <phoneticPr fontId="2"/>
  </si>
  <si>
    <t>ｆ</t>
    <phoneticPr fontId="2"/>
  </si>
  <si>
    <t>ｇ</t>
    <phoneticPr fontId="2"/>
  </si>
  <si>
    <t>ｈ</t>
    <phoneticPr fontId="2"/>
  </si>
  <si>
    <t>選択肢</t>
    <rPh sb="0" eb="3">
      <t>センタクシ</t>
    </rPh>
    <phoneticPr fontId="2"/>
  </si>
  <si>
    <t>ｉ</t>
    <phoneticPr fontId="2"/>
  </si>
  <si>
    <t>学習指導要領との整合性</t>
    <phoneticPr fontId="2"/>
  </si>
  <si>
    <t>試験の公平性・公正性の確保</t>
    <phoneticPr fontId="2"/>
  </si>
  <si>
    <t>（１）</t>
  </si>
  <si>
    <t>ａ</t>
  </si>
  <si>
    <t>ｂ</t>
  </si>
  <si>
    <t>ｃ</t>
  </si>
  <si>
    <t>（２）</t>
  </si>
  <si>
    <t>①</t>
  </si>
  <si>
    <t>②</t>
  </si>
  <si>
    <t>③</t>
  </si>
  <si>
    <t>④</t>
  </si>
  <si>
    <t>ｄ</t>
  </si>
  <si>
    <t>ｅ</t>
  </si>
  <si>
    <t>（３）</t>
  </si>
  <si>
    <t>ｆ</t>
  </si>
  <si>
    <t>ｇ</t>
  </si>
  <si>
    <t>ｈ</t>
  </si>
  <si>
    <t>ｉ</t>
  </si>
  <si>
    <t>ｊ</t>
  </si>
  <si>
    <t>ｋ</t>
  </si>
  <si>
    <t>ｌ</t>
  </si>
  <si>
    <t>③</t>
    <phoneticPr fontId="2"/>
  </si>
  <si>
    <t>⑥</t>
    <phoneticPr fontId="2"/>
  </si>
  <si>
    <t>⑤</t>
    <phoneticPr fontId="2"/>
  </si>
  <si>
    <t>⑦</t>
    <phoneticPr fontId="2"/>
  </si>
  <si>
    <t>柱立て</t>
    <rPh sb="0" eb="1">
      <t>ハシラ</t>
    </rPh>
    <rPh sb="1" eb="2">
      <t>ダ</t>
    </rPh>
    <phoneticPr fontId="2"/>
  </si>
  <si>
    <t>大項目</t>
    <rPh sb="0" eb="3">
      <t>ダイコウモク</t>
    </rPh>
    <phoneticPr fontId="2"/>
  </si>
  <si>
    <t>小項目</t>
    <rPh sb="0" eb="3">
      <t>ショウコウモク</t>
    </rPh>
    <phoneticPr fontId="2"/>
  </si>
  <si>
    <t>番号記号</t>
    <rPh sb="0" eb="2">
      <t>バンゴウ</t>
    </rPh>
    <rPh sb="2" eb="4">
      <t>キゴウ</t>
    </rPh>
    <phoneticPr fontId="2"/>
  </si>
  <si>
    <t>質問内容</t>
    <rPh sb="0" eb="2">
      <t>シツモン</t>
    </rPh>
    <rPh sb="2" eb="4">
      <t>ナイヨウ</t>
    </rPh>
    <phoneticPr fontId="2"/>
  </si>
  <si>
    <t>№</t>
    <phoneticPr fontId="2"/>
  </si>
  <si>
    <t>00</t>
    <phoneticPr fontId="2"/>
  </si>
  <si>
    <t>01</t>
    <phoneticPr fontId="2"/>
  </si>
  <si>
    <t>02</t>
  </si>
  <si>
    <t>03</t>
  </si>
  <si>
    <t>04</t>
  </si>
  <si>
    <t>05</t>
  </si>
  <si>
    <t>　</t>
    <phoneticPr fontId="2"/>
  </si>
  <si>
    <t>どちらともいえない</t>
    <phoneticPr fontId="2"/>
  </si>
  <si>
    <t>わからない</t>
    <phoneticPr fontId="2"/>
  </si>
  <si>
    <t>いずれともいえない</t>
    <phoneticPr fontId="2"/>
  </si>
  <si>
    <t>学校として、何らかの形で民間の資格・検定試験の受検に向けた指導をしている</t>
    <phoneticPr fontId="2"/>
  </si>
  <si>
    <t>一定水準以上を出願資格として活用するのがよい</t>
    <phoneticPr fontId="2"/>
  </si>
  <si>
    <t>各大学・学部の特徴に応じて、大学側が自由に活用すればよい</t>
    <phoneticPr fontId="2"/>
  </si>
  <si>
    <t>４技能を測ることは大切なので、共通テストは「リーディング」と「リスニング」のままとしながら、各大学が個別試験の中で残りの２技能を課すようにするのがよい</t>
    <phoneticPr fontId="2"/>
  </si>
  <si>
    <r>
      <t>高校の名称を入力してください　</t>
    </r>
    <r>
      <rPr>
        <sz val="8"/>
        <color theme="1"/>
        <rFont val="ＭＳ Ｐゴシック"/>
        <family val="3"/>
        <charset val="128"/>
        <scheme val="minor"/>
      </rPr>
      <t>(例)県立足立高等学校　→　足立</t>
    </r>
    <rPh sb="0" eb="2">
      <t>コウコウ</t>
    </rPh>
    <rPh sb="3" eb="5">
      <t>メイショウ</t>
    </rPh>
    <rPh sb="6" eb="8">
      <t>ニュウリョク</t>
    </rPh>
    <rPh sb="16" eb="17">
      <t>レイ</t>
    </rPh>
    <rPh sb="18" eb="20">
      <t>ケンリツ</t>
    </rPh>
    <rPh sb="20" eb="22">
      <t>アダチ</t>
    </rPh>
    <rPh sb="22" eb="24">
      <t>コウトウ</t>
    </rPh>
    <rPh sb="24" eb="26">
      <t>ガッコウ</t>
    </rPh>
    <rPh sb="29" eb="31">
      <t>アダチ</t>
    </rPh>
    <phoneticPr fontId="2"/>
  </si>
  <si>
    <t>グループをプルダウンから選択してください</t>
    <rPh sb="12" eb="14">
      <t>センタク</t>
    </rPh>
    <phoneticPr fontId="2"/>
  </si>
  <si>
    <t>グループコード</t>
    <phoneticPr fontId="2"/>
  </si>
  <si>
    <t>Ａｸﾞﾙｰﾌﾟ</t>
    <phoneticPr fontId="2"/>
  </si>
  <si>
    <t>Ｂｸﾞﾙｰﾌﾟ</t>
    <phoneticPr fontId="2"/>
  </si>
  <si>
    <t>Ｃｸﾞﾙｰﾌﾟ</t>
    <phoneticPr fontId="2"/>
  </si>
  <si>
    <t>英語の出題範囲は、「リーディング」と「リスニング」のままでよい</t>
    <phoneticPr fontId="2"/>
  </si>
  <si>
    <t>大学入学共通テストの枠組みでは、英語の民間資格・検定試験の導入を推進した方がよい</t>
    <phoneticPr fontId="2"/>
  </si>
  <si>
    <t>大学入学共通テストの枠組みでは、英語の民間資格・検定試験の導入は断念することでよい</t>
    <phoneticPr fontId="2"/>
  </si>
  <si>
    <t>経済格差・地域格差の解消</t>
    <phoneticPr fontId="2"/>
  </si>
  <si>
    <t>異なる試験間を比較する仕組み（CEFR対照表の科学的な裏付け等）</t>
    <phoneticPr fontId="2"/>
  </si>
  <si>
    <t>得点化（みなし満点も含む）して大学入学共通テストの英語の成績に加点するのがよい</t>
    <phoneticPr fontId="2"/>
  </si>
  <si>
    <t>得点化（みなし満点も含む）して個別試験の英語の成績に加点するのがよい</t>
    <phoneticPr fontId="2"/>
  </si>
  <si>
    <t>国立大学では、『情報』を含めた「６教科８科目」を原則とするのがよい</t>
    <phoneticPr fontId="2"/>
  </si>
  <si>
    <t>新たに「数学Ｃ」が加わることは受験生や学校の負担を増大させるので、賛成できない</t>
    <phoneticPr fontId="2"/>
  </si>
  <si>
    <t>数学に関するより広範な素養が求められるようになったことなどから、「数学Ｃ」が加わることに賛成である（積極的賛成）</t>
    <phoneticPr fontId="2"/>
  </si>
  <si>
    <t>特に大きな影響はない</t>
    <phoneticPr fontId="2"/>
  </si>
  <si>
    <t>必履修科目と選択科目を組み合わせて出題することでよい</t>
    <phoneticPr fontId="2"/>
  </si>
  <si>
    <t>（４）</t>
    <phoneticPr fontId="2"/>
  </si>
  <si>
    <t>06</t>
    <phoneticPr fontId="2"/>
  </si>
  <si>
    <t>07</t>
    <phoneticPr fontId="2"/>
  </si>
  <si>
    <t>（３）</t>
    <phoneticPr fontId="2"/>
  </si>
  <si>
    <t>（４）</t>
    <phoneticPr fontId="2"/>
  </si>
  <si>
    <t>03</t>
    <phoneticPr fontId="2"/>
  </si>
  <si>
    <t>04</t>
    <phoneticPr fontId="2"/>
  </si>
  <si>
    <t>05</t>
    <phoneticPr fontId="2"/>
  </si>
  <si>
    <t>③</t>
    <phoneticPr fontId="2"/>
  </si>
  <si>
    <t>④</t>
    <phoneticPr fontId="2"/>
  </si>
  <si>
    <t>②</t>
    <phoneticPr fontId="2"/>
  </si>
  <si>
    <t>02</t>
    <phoneticPr fontId="2"/>
  </si>
  <si>
    <t>⑧</t>
    <phoneticPr fontId="2"/>
  </si>
  <si>
    <t>⑨</t>
    <phoneticPr fontId="2"/>
  </si>
  <si>
    <t>08</t>
    <phoneticPr fontId="2"/>
  </si>
  <si>
    <t>03</t>
    <phoneticPr fontId="2"/>
  </si>
  <si>
    <t>③</t>
    <phoneticPr fontId="2"/>
  </si>
  <si>
    <t>09</t>
    <phoneticPr fontId="2"/>
  </si>
  <si>
    <t>学校設置者</t>
    <rPh sb="0" eb="2">
      <t>ガッコウ</t>
    </rPh>
    <rPh sb="2" eb="4">
      <t>セッチ</t>
    </rPh>
    <rPh sb="4" eb="5">
      <t>シャ</t>
    </rPh>
    <phoneticPr fontId="2"/>
  </si>
  <si>
    <t>国立</t>
    <rPh sb="0" eb="2">
      <t>コクリツ</t>
    </rPh>
    <phoneticPr fontId="2"/>
  </si>
  <si>
    <t>公立</t>
    <rPh sb="0" eb="2">
      <t>コウリツ</t>
    </rPh>
    <phoneticPr fontId="2"/>
  </si>
  <si>
    <t>私立</t>
    <rPh sb="0" eb="2">
      <t>シリツ</t>
    </rPh>
    <phoneticPr fontId="2"/>
  </si>
  <si>
    <t>株式会社立</t>
    <rPh sb="0" eb="4">
      <t>カブシキガイシャ</t>
    </rPh>
    <rPh sb="4" eb="5">
      <t>リツ</t>
    </rPh>
    <phoneticPr fontId="2"/>
  </si>
  <si>
    <t>学校設置者をプルダウンから選択してください</t>
    <rPh sb="0" eb="2">
      <t>ガッコウ</t>
    </rPh>
    <rPh sb="2" eb="5">
      <t>セッチシャ</t>
    </rPh>
    <rPh sb="13" eb="15">
      <t>センタク</t>
    </rPh>
    <phoneticPr fontId="2"/>
  </si>
  <si>
    <t>難易度の差は生じているが「思考力・判断力・表現力」を問う問題であり、適切である</t>
    <phoneticPr fontId="2"/>
  </si>
  <si>
    <t>難易度に差が生じていることは、「思考力・判断力・表現力」を問う以前に高校での学習指導の成果を十分に問えていないということであり、課題がある</t>
    <phoneticPr fontId="2"/>
  </si>
  <si>
    <t>現在の基準で得点調整は必要である</t>
    <phoneticPr fontId="2"/>
  </si>
  <si>
    <t>受験者数１万人以下の科目や20点以下の平均点差であっても得点調整は必要である</t>
    <phoneticPr fontId="2"/>
  </si>
  <si>
    <t>得点調整は全く必要ない</t>
    <phoneticPr fontId="2"/>
  </si>
  <si>
    <t>⑤</t>
    <phoneticPr fontId="2"/>
  </si>
  <si>
    <t>問題文の量や提示される資料、問題数などは適切であり、時間内に知識・技能や思考力・判断力・表現力等を活用して回答することができる</t>
    <phoneticPr fontId="2"/>
  </si>
  <si>
    <t>問題文の量や提示される資料、問題数などが多く、時間内に知識・技能や思考力・判断力・表現力等を活用して回答することに課題があり、深い思考より処理能力が評価される恐れがある</t>
    <phoneticPr fontId="2"/>
  </si>
  <si>
    <t>どちらともいえない</t>
    <phoneticPr fontId="2"/>
  </si>
  <si>
    <t>⑥</t>
    <phoneticPr fontId="2"/>
  </si>
  <si>
    <t>共通テストの問題の構成や場面設定等の工夫は、当該科目の高等学校の授業の改善に大いにつながっている</t>
    <phoneticPr fontId="2"/>
  </si>
  <si>
    <t>共通テストの問題の構成や場面設定等の工夫は、当該科目の高等学校の授業の改善に多少つながっている</t>
    <phoneticPr fontId="2"/>
  </si>
  <si>
    <t>共通テストの問題の構成や場面設定等の工夫は、当該科目の高等学校の授業の改善につながっていない</t>
    <phoneticPr fontId="2"/>
  </si>
  <si>
    <t>いずれともいえない</t>
    <phoneticPr fontId="2"/>
  </si>
  <si>
    <t>大学入学共通テストの中で、４技能を測る工夫をするのがよい</t>
    <phoneticPr fontId="2"/>
  </si>
  <si>
    <t>ｅ</t>
    <phoneticPr fontId="2"/>
  </si>
  <si>
    <t>ｆ</t>
    <phoneticPr fontId="2"/>
  </si>
  <si>
    <t>ｇ</t>
    <phoneticPr fontId="2"/>
  </si>
  <si>
    <t>学校における英語教育</t>
    <phoneticPr fontId="2"/>
  </si>
  <si>
    <t>特に課題はない</t>
    <phoneticPr fontId="2"/>
  </si>
  <si>
    <t>学校としては、民間の資格・検定試験の受検に向けた指導をしていない</t>
    <phoneticPr fontId="2"/>
  </si>
  <si>
    <t>学校として、何らかの形で民間の資格・検定試験の受検に向けた指導を計画していたが、共通テストの枠組みでの導入が見送られたので取りやめた</t>
    <phoneticPr fontId="2"/>
  </si>
  <si>
    <t>令和３年３月に大学入試センターから、「平成30年告示高等学校学習指導要領に対応した令和７年度大学入学共通テストからの出題教科・科目について」が示されています。また、令和７年度に各大学がどのような入試科目を課すのかについて、２年前予告ルールがあり、新学習指導要領で学ぶ高校１年生が、高校２年生になるにあたり、選択科目を決定する際に必要な情報でありましたが、周知が遅れた大学があります。公表の時期や内容等についてお伺いします。</t>
    <phoneticPr fontId="2"/>
  </si>
  <si>
    <t>各大学がどのような入試科目を課すのかについて、速やかに公表してほしい</t>
    <phoneticPr fontId="2"/>
  </si>
  <si>
    <t>各大学がどのような入試科目を課すのかについて、公表の時期は問わない</t>
    <phoneticPr fontId="2"/>
  </si>
  <si>
    <t>大学入学共通テストに『情報』を追加することに賛成である</t>
    <phoneticPr fontId="2"/>
  </si>
  <si>
    <t>大学入学共通テストに『情報』を追加することの必要性は理解するが、情報担当の教員が確保できない学校もあり、地域格差が生じる懸念がある</t>
    <phoneticPr fontId="2"/>
  </si>
  <si>
    <t>大学入学共通テストに『情報』が必要だとは思わない</t>
    <phoneticPr fontId="2"/>
  </si>
  <si>
    <t>「６教科８科目」は受験生の負担になるので、受験生の実態に合わせて各大学が受験科目を選択するのがよい</t>
    <phoneticPr fontId="2"/>
  </si>
  <si>
    <t>必履修科目「情報」の中で大学入学共通テスト対策を行っている、もしくは行う予定である</t>
    <phoneticPr fontId="2"/>
  </si>
  <si>
    <t>選択科目の中で大学入学共通テスト対策を行っている、もしくは行う予定である</t>
    <phoneticPr fontId="2"/>
  </si>
  <si>
    <t>講習や補習の中で大学入学共通テスト対策を行っている、もしくは行う予定である</t>
    <phoneticPr fontId="2"/>
  </si>
  <si>
    <t>特に行っていない</t>
    <phoneticPr fontId="2"/>
  </si>
  <si>
    <t>これまで履修していなかった文科系の生徒等が履修可能となるよう教育課程を編成した、もしくは今後変更する予定である</t>
    <phoneticPr fontId="2"/>
  </si>
  <si>
    <t>これまで履修していなかった文科系の生徒等が履修可能となるよう教育課程を編成したいが、全体の単位数が足らず教育課程以外での対応を行っている、もしくは行う予定である</t>
    <phoneticPr fontId="2"/>
  </si>
  <si>
    <t>数学に関するより広範な素養が求められるようになったことなどから、「数学Ｃ」が加わることはやむを得ない（消極的賛成）</t>
    <rPh sb="47" eb="48">
      <t>エ</t>
    </rPh>
    <rPh sb="51" eb="53">
      <t>ショウキョク</t>
    </rPh>
    <phoneticPr fontId="2"/>
  </si>
  <si>
    <t>学力の３要素を多面的・総合的に評価する今回の入試改革は、各大学の個別選抜の改革も含め改善効果が期待できる</t>
    <phoneticPr fontId="2"/>
  </si>
  <si>
    <t>今回の入試改革における課題は多く、改革趣旨を十分に生かすことは難しいと思われるため現状では改善効果は期待できない</t>
    <phoneticPr fontId="2"/>
  </si>
  <si>
    <t>「近代以降の文章」の内容は、90分で論理的な文章、文学的な文章、実用的な文章から各１問、計３問出題するのがよい</t>
    <phoneticPr fontId="2"/>
  </si>
  <si>
    <t>「近代以降の文章」の内容は、80分で論理的な文章、文学的な文章、実用的な文章の中から２問出題するのが適当である</t>
    <phoneticPr fontId="2"/>
  </si>
  <si>
    <t>新しい大学入学者選抜についてお伺いします。</t>
    <rPh sb="15" eb="16">
      <t>ウカガ</t>
    </rPh>
    <phoneticPr fontId="2"/>
  </si>
  <si>
    <t>とても評価できる</t>
    <phoneticPr fontId="2"/>
  </si>
  <si>
    <t>ある程度評価できる</t>
    <phoneticPr fontId="2"/>
  </si>
  <si>
    <t>あまり評価できない</t>
    <phoneticPr fontId="2"/>
  </si>
  <si>
    <t>まったく評価できない</t>
    <phoneticPr fontId="2"/>
  </si>
  <si>
    <t>十分対応できている</t>
    <phoneticPr fontId="2"/>
  </si>
  <si>
    <t>ある程度対応できている</t>
    <phoneticPr fontId="2"/>
  </si>
  <si>
    <t>あまり対応できていない</t>
    <phoneticPr fontId="2"/>
  </si>
  <si>
    <t>ほとんど対応できていない</t>
    <phoneticPr fontId="2"/>
  </si>
  <si>
    <t>対応する必要性を感じない</t>
    <phoneticPr fontId="2"/>
  </si>
  <si>
    <t>生徒の学びが主体的・対話的で深い学びになってきている</t>
    <phoneticPr fontId="2"/>
  </si>
  <si>
    <t>生徒に思考力や表現力、自ら課題を発見する力などが身についてきている</t>
    <phoneticPr fontId="2"/>
  </si>
  <si>
    <t>教科等の指導法が改善されてきている</t>
    <phoneticPr fontId="2"/>
  </si>
  <si>
    <t>新たな指導方法や教材・教具等が開発、導入されてきている</t>
    <rPh sb="5" eb="7">
      <t>ホウホウ</t>
    </rPh>
    <rPh sb="18" eb="20">
      <t>ドウニュウ</t>
    </rPh>
    <phoneticPr fontId="2"/>
  </si>
  <si>
    <t>教員間の連携や協働が促進している</t>
    <phoneticPr fontId="2"/>
  </si>
  <si>
    <t>外部人材や外部組織の活用・連携等が促進されてきている</t>
    <phoneticPr fontId="2"/>
  </si>
  <si>
    <t>保護者等への説明や保護者からの要望を受ける機会が増えている</t>
    <phoneticPr fontId="2"/>
  </si>
  <si>
    <t>特に変化は感じない</t>
    <phoneticPr fontId="2"/>
  </si>
  <si>
    <t>大学入学者選抜の早期化</t>
    <phoneticPr fontId="2"/>
  </si>
  <si>
    <t>総合型選抜・学校推薦型選抜への入学定員内比率の拡大</t>
    <rPh sb="19" eb="20">
      <t>ナイ</t>
    </rPh>
    <rPh sb="20" eb="22">
      <t>ヒリツ</t>
    </rPh>
    <phoneticPr fontId="2"/>
  </si>
  <si>
    <t>多様な入学者選抜の拡大による教員の負担増</t>
    <phoneticPr fontId="2"/>
  </si>
  <si>
    <t>資格・検定等を活用した大学入学者選抜の増加</t>
    <phoneticPr fontId="2"/>
  </si>
  <si>
    <t>大学入学共通テストの出題傾向の変化</t>
    <phoneticPr fontId="2"/>
  </si>
  <si>
    <t>大学入学者選抜において学力の三要素を多面的・総合的に評価することが求められていることについてお伺いします。</t>
    <rPh sb="47" eb="48">
      <t>ウカガ</t>
    </rPh>
    <phoneticPr fontId="2"/>
  </si>
  <si>
    <t>生徒が総合型選抜等に提出するために活用している</t>
    <phoneticPr fontId="2"/>
  </si>
  <si>
    <t>生徒が自身の学習を振り返ったり計画を立てたりするために活用している</t>
    <phoneticPr fontId="2"/>
  </si>
  <si>
    <t>教員が自身の指導記録や指導改善に役立てるために活用している</t>
    <phoneticPr fontId="2"/>
  </si>
  <si>
    <t>教員が学習評価に役立てるために活用している</t>
    <phoneticPr fontId="2"/>
  </si>
  <si>
    <t>学校としては特に活用していない</t>
    <phoneticPr fontId="2"/>
  </si>
  <si>
    <t>ポートフォリオを整備していない</t>
    <phoneticPr fontId="2"/>
  </si>
  <si>
    <t>調査書以外の大学が求める様式等への記載も含め、可能な限り高等学校が証明するのがよい</t>
    <phoneticPr fontId="2"/>
  </si>
  <si>
    <t>調査書に記載した事項についてのみ高等学校が証明するのがよい</t>
    <phoneticPr fontId="2"/>
  </si>
  <si>
    <t>各大学の判断において、自由に活用するのがよい</t>
    <phoneticPr fontId="2"/>
  </si>
  <si>
    <t>公平・公正性の確保や格差解消のために、何らかのルールを設けるのがよい</t>
    <phoneticPr fontId="2"/>
  </si>
  <si>
    <t>家庭の経済力による教育機会の格差</t>
    <phoneticPr fontId="2"/>
  </si>
  <si>
    <t>家庭環境等経済力以外による教育機会の格差</t>
    <phoneticPr fontId="2"/>
  </si>
  <si>
    <t>在籍する学校の教育力や環境による教育機会の格差</t>
    <phoneticPr fontId="2"/>
  </si>
  <si>
    <t>居住する地域による教育機会の格差</t>
    <phoneticPr fontId="2"/>
  </si>
  <si>
    <t>教育機会の格差は大きく影響しない</t>
    <rPh sb="8" eb="9">
      <t>オオ</t>
    </rPh>
    <rPh sb="11" eb="13">
      <t>エイキョウ</t>
    </rPh>
    <phoneticPr fontId="2"/>
  </si>
  <si>
    <t>大学側が公平に活用できるか疑問である</t>
    <phoneticPr fontId="2"/>
  </si>
  <si>
    <t>活用方法について大学側が明確な基準を示す必要がある</t>
    <phoneticPr fontId="2"/>
  </si>
  <si>
    <t>地域や家庭、学校間で生徒の活動環境の格差が大きく影響する懸念がある</t>
    <rPh sb="10" eb="12">
      <t>セイト</t>
    </rPh>
    <rPh sb="13" eb="15">
      <t>カツドウ</t>
    </rPh>
    <rPh sb="15" eb="17">
      <t>カンキョウ</t>
    </rPh>
    <rPh sb="21" eb="22">
      <t>オオ</t>
    </rPh>
    <rPh sb="24" eb="26">
      <t>エイキョウ</t>
    </rPh>
    <phoneticPr fontId="2"/>
  </si>
  <si>
    <t>そもそも評価において高校側の教員の業務量が増える心配がある</t>
    <rPh sb="24" eb="26">
      <t>シンパイ</t>
    </rPh>
    <phoneticPr fontId="2"/>
  </si>
  <si>
    <t>特に課題はない（多面的・総合的評価の導入に賛成である）</t>
    <phoneticPr fontId="2"/>
  </si>
  <si>
    <t>新型コロナウイルス感染症への対策を契機として取り入れられた試験実施上の配慮等についてお伺いします。</t>
    <rPh sb="43" eb="44">
      <t>ウカガ</t>
    </rPh>
    <phoneticPr fontId="2"/>
  </si>
  <si>
    <t>従来と同じ２会場（東京・大阪）でよい</t>
    <phoneticPr fontId="2"/>
  </si>
  <si>
    <t>全47都道府県に追試会場を設けるのがよい</t>
    <phoneticPr fontId="2"/>
  </si>
  <si>
    <t>わからない（判断できない）</t>
    <rPh sb="6" eb="8">
      <t>ハンダン</t>
    </rPh>
    <phoneticPr fontId="2"/>
  </si>
  <si>
    <t>大学側から依頼があれば、高等学校の施設・設備を使用させている、もしくはさせてもよい</t>
    <phoneticPr fontId="2"/>
  </si>
  <si>
    <t>通信環境が整わない生徒がいる場合に、高等学校の施設・設備を使用させている、もしくはさせてもよい</t>
    <phoneticPr fontId="2"/>
  </si>
  <si>
    <t>学校推薦型選抜の場合など、入試方法等により個別に判断して高等学校の施設・設備を使用させている、もしくはさせてもよい</t>
    <phoneticPr fontId="2"/>
  </si>
  <si>
    <t>個別の大学の入試に高等学校の施設・設備を使用させることは望ましくないので使用させることはできない</t>
    <phoneticPr fontId="2"/>
  </si>
  <si>
    <t>オンライン入試等そのものに懸念があるため高等学校の施設・設備は使用させることはできない</t>
    <phoneticPr fontId="2"/>
  </si>
  <si>
    <r>
      <t>オンライン入試実施の課題とお考えのものを選んでお答えください。</t>
    </r>
    <r>
      <rPr>
        <b/>
        <sz val="10"/>
        <rFont val="ＭＳ ゴシック"/>
        <family val="3"/>
        <charset val="128"/>
      </rPr>
      <t>（複数回答可）</t>
    </r>
    <rPh sb="7" eb="9">
      <t>ジッシ</t>
    </rPh>
    <rPh sb="14" eb="15">
      <t>カンガ</t>
    </rPh>
    <rPh sb="20" eb="21">
      <t>エラ</t>
    </rPh>
    <rPh sb="24" eb="25">
      <t>コタ</t>
    </rPh>
    <phoneticPr fontId="2"/>
  </si>
  <si>
    <t>高校側、特に指導する教員の負担が重い</t>
    <phoneticPr fontId="2"/>
  </si>
  <si>
    <t>通信トラブル時の責任の所在が不明確である</t>
    <phoneticPr fontId="2"/>
  </si>
  <si>
    <t>大学側が一定の基準を設けて実施するべきである</t>
    <phoneticPr fontId="2"/>
  </si>
  <si>
    <t>高等学校以外の会場を大学側が準備するべきである</t>
    <phoneticPr fontId="2"/>
  </si>
  <si>
    <t>多様な背景を持った者を対象とする選抜についてお伺いします。</t>
    <rPh sb="23" eb="24">
      <t>ウカガ</t>
    </rPh>
    <phoneticPr fontId="2"/>
  </si>
  <si>
    <r>
      <t>大学入試において入学者枠をより広げるべきとお考えのものを選んでお答えください。</t>
    </r>
    <r>
      <rPr>
        <b/>
        <sz val="10"/>
        <rFont val="ＭＳ ゴシック"/>
        <family val="3"/>
        <charset val="128"/>
      </rPr>
      <t>(複数回答可)</t>
    </r>
    <rPh sb="28" eb="29">
      <t>エラ</t>
    </rPh>
    <phoneticPr fontId="2"/>
  </si>
  <si>
    <t>専門学科・総合学科卒業生</t>
    <phoneticPr fontId="2"/>
  </si>
  <si>
    <t>海外帰国生徒</t>
    <rPh sb="0" eb="2">
      <t>カイガイ</t>
    </rPh>
    <phoneticPr fontId="2"/>
  </si>
  <si>
    <t>社会人</t>
    <phoneticPr fontId="2"/>
  </si>
  <si>
    <t>家庭環境、居住地域、国籍、性別等の要因により進学機会の確保に困難があると認められる者</t>
    <phoneticPr fontId="2"/>
  </si>
  <si>
    <t>理工系分野における女子</t>
    <phoneticPr fontId="2"/>
  </si>
  <si>
    <t>医療、教育等の専門職養成のための地域枠</t>
    <rPh sb="0" eb="2">
      <t>イリョウ</t>
    </rPh>
    <rPh sb="3" eb="5">
      <t>キョウイク</t>
    </rPh>
    <rPh sb="5" eb="6">
      <t>トウ</t>
    </rPh>
    <phoneticPr fontId="2"/>
  </si>
  <si>
    <t>県
番号</t>
    <rPh sb="0" eb="1">
      <t>ケン</t>
    </rPh>
    <rPh sb="2" eb="4">
      <t>バンゴウ</t>
    </rPh>
    <phoneticPr fontId="27"/>
  </si>
  <si>
    <t>地域
ブロック</t>
    <rPh sb="0" eb="2">
      <t>チイキ</t>
    </rPh>
    <phoneticPr fontId="2"/>
  </si>
  <si>
    <t>記号</t>
    <rPh sb="0" eb="2">
      <t>キゴウ</t>
    </rPh>
    <phoneticPr fontId="27"/>
  </si>
  <si>
    <t>グループ</t>
    <phoneticPr fontId="27"/>
  </si>
  <si>
    <t>都道名</t>
    <rPh sb="2" eb="3">
      <t>メイ</t>
    </rPh>
    <phoneticPr fontId="27"/>
  </si>
  <si>
    <t>設置者</t>
    <rPh sb="0" eb="3">
      <t>セッチシャ</t>
    </rPh>
    <phoneticPr fontId="27"/>
  </si>
  <si>
    <t>学校名</t>
    <rPh sb="0" eb="2">
      <t>ガッコウ</t>
    </rPh>
    <rPh sb="2" eb="3">
      <t>メイ</t>
    </rPh>
    <phoneticPr fontId="27"/>
  </si>
  <si>
    <t>柱　　　　　立　　　　　て　　　　　１</t>
    <phoneticPr fontId="2"/>
  </si>
  <si>
    <t>柱　　　　　立　　　　　て　　　　　２</t>
    <rPh sb="0" eb="1">
      <t>ハシラ</t>
    </rPh>
    <rPh sb="6" eb="7">
      <t>ダ</t>
    </rPh>
    <phoneticPr fontId="2"/>
  </si>
  <si>
    <r>
      <t>その他→（具体的にご記入ください</t>
    </r>
    <r>
      <rPr>
        <sz val="9"/>
        <color rgb="FFFF0000"/>
        <rFont val="ＭＳ 明朝"/>
        <family val="1"/>
        <charset val="128"/>
      </rPr>
      <t>。なお記入の際には必ず記号</t>
    </r>
    <r>
      <rPr>
        <sz val="9"/>
        <color rgb="FFFF0000"/>
        <rFont val="ＭＳ ゴシック"/>
        <family val="3"/>
        <charset val="128"/>
      </rPr>
      <t>i</t>
    </r>
    <r>
      <rPr>
        <sz val="9"/>
        <color rgb="FFFF0000"/>
        <rFont val="ＭＳ 明朝"/>
        <family val="1"/>
        <charset val="128"/>
      </rPr>
      <t>を選択してください。</t>
    </r>
    <r>
      <rPr>
        <sz val="9"/>
        <rFont val="ＭＳ 明朝"/>
        <family val="1"/>
        <charset val="128"/>
      </rPr>
      <t>）　　</t>
    </r>
    <rPh sb="2" eb="3">
      <t>タ</t>
    </rPh>
    <rPh sb="19" eb="21">
      <t>キニュウ</t>
    </rPh>
    <rPh sb="22" eb="23">
      <t>サイ</t>
    </rPh>
    <rPh sb="25" eb="26">
      <t>カナラ</t>
    </rPh>
    <rPh sb="27" eb="29">
      <t>キゴウ</t>
    </rPh>
    <rPh sb="31" eb="33">
      <t>センタク</t>
    </rPh>
    <phoneticPr fontId="2"/>
  </si>
  <si>
    <t>公平・公正性の確保や格差解消の見通しが立たないため学力検査の得点を主とするのがよい</t>
    <phoneticPr fontId="2"/>
  </si>
  <si>
    <r>
      <t>その他→（具体的にご記入ください</t>
    </r>
    <r>
      <rPr>
        <sz val="9"/>
        <color rgb="FFFF0000"/>
        <rFont val="ＭＳ 明朝"/>
        <family val="1"/>
        <charset val="128"/>
      </rPr>
      <t>。なお記入の際には必ず記号</t>
    </r>
    <r>
      <rPr>
        <sz val="9"/>
        <color rgb="FFFF0000"/>
        <rFont val="ＭＳ ゴシック"/>
        <family val="3"/>
        <charset val="128"/>
      </rPr>
      <t>ｆ</t>
    </r>
    <r>
      <rPr>
        <sz val="9"/>
        <color rgb="FFFF0000"/>
        <rFont val="ＭＳ 明朝"/>
        <family val="1"/>
        <charset val="128"/>
      </rPr>
      <t>を選択してください。</t>
    </r>
    <r>
      <rPr>
        <sz val="9"/>
        <rFont val="ＭＳ 明朝"/>
        <family val="1"/>
        <charset val="128"/>
      </rPr>
      <t>）　　</t>
    </r>
    <rPh sb="2" eb="3">
      <t>タ</t>
    </rPh>
    <phoneticPr fontId="2"/>
  </si>
  <si>
    <r>
      <t>その他→（具体的にご記入ください</t>
    </r>
    <r>
      <rPr>
        <sz val="9"/>
        <color rgb="FFFF0000"/>
        <rFont val="ＭＳ 明朝"/>
        <family val="1"/>
        <charset val="128"/>
      </rPr>
      <t>。なお記入の際には必ず記号</t>
    </r>
    <r>
      <rPr>
        <sz val="9"/>
        <color rgb="FFFF0000"/>
        <rFont val="ＭＳ ゴシック"/>
        <family val="3"/>
        <charset val="128"/>
      </rPr>
      <t>e</t>
    </r>
    <r>
      <rPr>
        <sz val="9"/>
        <color rgb="FFFF0000"/>
        <rFont val="ＭＳ 明朝"/>
        <family val="1"/>
        <charset val="128"/>
      </rPr>
      <t>を選択してください。</t>
    </r>
    <r>
      <rPr>
        <sz val="9"/>
        <rFont val="ＭＳ 明朝"/>
        <family val="1"/>
        <charset val="128"/>
      </rPr>
      <t>）　　</t>
    </r>
    <rPh sb="2" eb="3">
      <t>タ</t>
    </rPh>
    <phoneticPr fontId="2"/>
  </si>
  <si>
    <r>
      <t>その他→（具体的にご記入ください</t>
    </r>
    <r>
      <rPr>
        <sz val="9"/>
        <color rgb="FFFF0000"/>
        <rFont val="ＭＳ 明朝"/>
        <family val="1"/>
        <charset val="128"/>
      </rPr>
      <t>。なお記入の際には必ず記号ｆを選択してください。</t>
    </r>
    <r>
      <rPr>
        <sz val="9"/>
        <rFont val="ＭＳ 明朝"/>
        <family val="1"/>
        <charset val="128"/>
      </rPr>
      <t>）　　</t>
    </r>
    <rPh sb="2" eb="3">
      <t>タ</t>
    </rPh>
    <phoneticPr fontId="2"/>
  </si>
  <si>
    <r>
      <t>その他→（具体的にご記入ください</t>
    </r>
    <r>
      <rPr>
        <sz val="9"/>
        <color rgb="FFFF0000"/>
        <rFont val="ＭＳ 明朝"/>
        <family val="1"/>
        <charset val="128"/>
      </rPr>
      <t>。なお記入の際には必ず記号</t>
    </r>
    <r>
      <rPr>
        <sz val="9"/>
        <color rgb="FFFF0000"/>
        <rFont val="ＭＳ ゴシック"/>
        <family val="3"/>
        <charset val="128"/>
      </rPr>
      <t>g</t>
    </r>
    <r>
      <rPr>
        <sz val="9"/>
        <color rgb="FFFF0000"/>
        <rFont val="ＭＳ 明朝"/>
        <family val="1"/>
        <charset val="128"/>
      </rPr>
      <t>を選択してください。</t>
    </r>
    <r>
      <rPr>
        <sz val="9"/>
        <rFont val="ＭＳ 明朝"/>
        <family val="1"/>
        <charset val="128"/>
      </rPr>
      <t>）　　</t>
    </r>
    <rPh sb="2" eb="3">
      <t>タ</t>
    </rPh>
    <phoneticPr fontId="2"/>
  </si>
  <si>
    <t>お忙しい中、御協力ありがとうございました。</t>
    <rPh sb="1" eb="2">
      <t>イソガ</t>
    </rPh>
    <rPh sb="4" eb="5">
      <t>ナカ</t>
    </rPh>
    <rPh sb="6" eb="9">
      <t>ゴキョウリョク</t>
    </rPh>
    <phoneticPr fontId="2"/>
  </si>
  <si>
    <t>※　青色のセルはプルダウンから選択し、桃色のセルは文字を入力してください。</t>
    <rPh sb="2" eb="4">
      <t>アオイロ</t>
    </rPh>
    <rPh sb="15" eb="17">
      <t>センタク</t>
    </rPh>
    <rPh sb="19" eb="21">
      <t>モモイロ</t>
    </rPh>
    <rPh sb="25" eb="27">
      <t>モジ</t>
    </rPh>
    <rPh sb="28" eb="30">
      <t>ニュウリョク</t>
    </rPh>
    <phoneticPr fontId="2"/>
  </si>
  <si>
    <t>柱立て１　　大学入学共通テストについて</t>
    <rPh sb="6" eb="8">
      <t>ダイガク</t>
    </rPh>
    <rPh sb="8" eb="10">
      <t>ニュウガク</t>
    </rPh>
    <rPh sb="10" eb="12">
      <t>キョウツウ</t>
    </rPh>
    <phoneticPr fontId="2"/>
  </si>
  <si>
    <t>柱立て２　　新しい大学入学者選抜について</t>
    <phoneticPr fontId="2"/>
  </si>
  <si>
    <r>
      <t>その他→（具体的にご記入ください</t>
    </r>
    <r>
      <rPr>
        <sz val="9"/>
        <color rgb="FFFF0000"/>
        <rFont val="ＭＳ 明朝"/>
        <family val="1"/>
        <charset val="128"/>
      </rPr>
      <t>。なお記入の際には必ず記号</t>
    </r>
    <r>
      <rPr>
        <sz val="9"/>
        <color rgb="FFFF0000"/>
        <rFont val="ＭＳ ゴシック"/>
        <family val="3"/>
        <charset val="128"/>
      </rPr>
      <t>C</t>
    </r>
    <r>
      <rPr>
        <sz val="9"/>
        <color rgb="FFFF0000"/>
        <rFont val="ＭＳ 明朝"/>
        <family val="1"/>
        <charset val="128"/>
      </rPr>
      <t>を選択してください。</t>
    </r>
    <r>
      <rPr>
        <sz val="9"/>
        <rFont val="ＭＳ 明朝"/>
        <family val="1"/>
        <charset val="128"/>
      </rPr>
      <t>）　　</t>
    </r>
    <rPh sb="2" eb="3">
      <t>タ</t>
    </rPh>
    <rPh sb="19" eb="21">
      <t>キニュウ</t>
    </rPh>
    <rPh sb="22" eb="23">
      <t>サイ</t>
    </rPh>
    <rPh sb="25" eb="26">
      <t>カナラ</t>
    </rPh>
    <rPh sb="27" eb="29">
      <t>キゴウ</t>
    </rPh>
    <rPh sb="31" eb="33">
      <t>センタク</t>
    </rPh>
    <phoneticPr fontId="2"/>
  </si>
  <si>
    <r>
      <t>その他→（具体的にご記入ください</t>
    </r>
    <r>
      <rPr>
        <sz val="9"/>
        <color rgb="FFFF0000"/>
        <rFont val="ＭＳ 明朝"/>
        <family val="1"/>
        <charset val="128"/>
      </rPr>
      <t>。なお記入の際には必ず記号</t>
    </r>
    <r>
      <rPr>
        <sz val="9"/>
        <color rgb="FFFF0000"/>
        <rFont val="ＭＳ ゴシック"/>
        <family val="3"/>
        <charset val="128"/>
      </rPr>
      <t>e</t>
    </r>
    <r>
      <rPr>
        <sz val="9"/>
        <color rgb="FFFF0000"/>
        <rFont val="ＭＳ 明朝"/>
        <family val="1"/>
        <charset val="128"/>
      </rPr>
      <t>を選択してください。</t>
    </r>
    <r>
      <rPr>
        <sz val="9"/>
        <rFont val="ＭＳ 明朝"/>
        <family val="1"/>
        <charset val="128"/>
      </rPr>
      <t>）　　</t>
    </r>
    <rPh sb="2" eb="3">
      <t>タ</t>
    </rPh>
    <rPh sb="19" eb="21">
      <t>キニュウ</t>
    </rPh>
    <rPh sb="22" eb="23">
      <t>サイ</t>
    </rPh>
    <rPh sb="25" eb="26">
      <t>カナラ</t>
    </rPh>
    <rPh sb="27" eb="29">
      <t>キゴウ</t>
    </rPh>
    <rPh sb="31" eb="33">
      <t>センタク</t>
    </rPh>
    <phoneticPr fontId="2"/>
  </si>
  <si>
    <r>
      <t>その他→（具体的にご記入ください</t>
    </r>
    <r>
      <rPr>
        <sz val="9"/>
        <color rgb="FFFF0000"/>
        <rFont val="ＭＳ 明朝"/>
        <family val="1"/>
        <charset val="128"/>
      </rPr>
      <t>。なお記入の際には必ず記号</t>
    </r>
    <r>
      <rPr>
        <sz val="9"/>
        <color rgb="FFFF0000"/>
        <rFont val="ＭＳ ゴシック"/>
        <family val="3"/>
        <charset val="128"/>
      </rPr>
      <t>f</t>
    </r>
    <r>
      <rPr>
        <sz val="9"/>
        <color rgb="FFFF0000"/>
        <rFont val="ＭＳ 明朝"/>
        <family val="1"/>
        <charset val="128"/>
      </rPr>
      <t>を選択してください。</t>
    </r>
    <r>
      <rPr>
        <sz val="9"/>
        <rFont val="ＭＳ 明朝"/>
        <family val="1"/>
        <charset val="128"/>
      </rPr>
      <t>）　　</t>
    </r>
    <rPh sb="2" eb="3">
      <t>タ</t>
    </rPh>
    <rPh sb="19" eb="21">
      <t>キニュウ</t>
    </rPh>
    <rPh sb="22" eb="23">
      <t>サイ</t>
    </rPh>
    <rPh sb="25" eb="26">
      <t>カナラ</t>
    </rPh>
    <rPh sb="27" eb="29">
      <t>キゴウ</t>
    </rPh>
    <rPh sb="31" eb="33">
      <t>センタク</t>
    </rPh>
    <phoneticPr fontId="2"/>
  </si>
  <si>
    <r>
      <t>その他→（具体的にご記入ください</t>
    </r>
    <r>
      <rPr>
        <sz val="9"/>
        <color rgb="FFFF0000"/>
        <rFont val="ＭＳ 明朝"/>
        <family val="1"/>
        <charset val="128"/>
      </rPr>
      <t>。なお記入の際には必ず記号</t>
    </r>
    <r>
      <rPr>
        <sz val="9"/>
        <color rgb="FFFF0000"/>
        <rFont val="ＭＳ ゴシック"/>
        <family val="3"/>
        <charset val="128"/>
      </rPr>
      <t>g</t>
    </r>
    <r>
      <rPr>
        <sz val="9"/>
        <color rgb="FFFF0000"/>
        <rFont val="ＭＳ 明朝"/>
        <family val="1"/>
        <charset val="128"/>
      </rPr>
      <t>を選択してください。</t>
    </r>
    <r>
      <rPr>
        <sz val="9"/>
        <rFont val="ＭＳ 明朝"/>
        <family val="1"/>
        <charset val="128"/>
      </rPr>
      <t>）　　</t>
    </r>
    <rPh sb="2" eb="3">
      <t>タ</t>
    </rPh>
    <rPh sb="19" eb="21">
      <t>キニュウ</t>
    </rPh>
    <rPh sb="22" eb="23">
      <t>サイ</t>
    </rPh>
    <rPh sb="25" eb="26">
      <t>カナラ</t>
    </rPh>
    <rPh sb="27" eb="29">
      <t>キゴウ</t>
    </rPh>
    <rPh sb="31" eb="33">
      <t>センタク</t>
    </rPh>
    <phoneticPr fontId="2"/>
  </si>
  <si>
    <t>大学が必要な情報は大学自らが受験生に直接確認するのがよい</t>
    <phoneticPr fontId="2"/>
  </si>
  <si>
    <r>
      <t>令和７年度の大学入試実施要項には一般選抜で調査書や生徒の主体的活動等を記述した資料等も組み合わせて評価・判定することが記載されています。このことについて、課題とお考えのものを選んでお答えください。</t>
    </r>
    <r>
      <rPr>
        <b/>
        <sz val="10"/>
        <rFont val="ＭＳ ゴシック"/>
        <family val="3"/>
        <charset val="128"/>
      </rPr>
      <t>（複数回答可）</t>
    </r>
    <rPh sb="0" eb="2">
      <t>レイワ</t>
    </rPh>
    <rPh sb="3" eb="5">
      <t>ネンド</t>
    </rPh>
    <rPh sb="6" eb="8">
      <t>ダイガク</t>
    </rPh>
    <rPh sb="8" eb="10">
      <t>ニュウシ</t>
    </rPh>
    <rPh sb="10" eb="12">
      <t>ジッシ</t>
    </rPh>
    <rPh sb="12" eb="14">
      <t>ヨウコウ</t>
    </rPh>
    <rPh sb="16" eb="18">
      <t>イッパン</t>
    </rPh>
    <rPh sb="18" eb="20">
      <t>センバツ</t>
    </rPh>
    <rPh sb="21" eb="24">
      <t>チョウサショ</t>
    </rPh>
    <rPh sb="25" eb="27">
      <t>セイト</t>
    </rPh>
    <rPh sb="28" eb="31">
      <t>シュタイテキ</t>
    </rPh>
    <rPh sb="31" eb="33">
      <t>カツドウ</t>
    </rPh>
    <rPh sb="33" eb="34">
      <t>トウ</t>
    </rPh>
    <rPh sb="35" eb="37">
      <t>キジュツ</t>
    </rPh>
    <rPh sb="39" eb="41">
      <t>シリョウ</t>
    </rPh>
    <rPh sb="41" eb="42">
      <t>トウ</t>
    </rPh>
    <rPh sb="43" eb="44">
      <t>ク</t>
    </rPh>
    <rPh sb="45" eb="46">
      <t>ア</t>
    </rPh>
    <rPh sb="49" eb="51">
      <t>ヒョウカ</t>
    </rPh>
    <rPh sb="52" eb="54">
      <t>ハンテイ</t>
    </rPh>
    <rPh sb="59" eb="61">
      <t>キサイ</t>
    </rPh>
    <phoneticPr fontId="2"/>
  </si>
  <si>
    <r>
      <t>多面的・総合的な評価の活用にあたっては、教育の機会均等の観点から不安の声もあります。このことについて、課題とお考えのものを選んでお答えください。</t>
    </r>
    <r>
      <rPr>
        <b/>
        <sz val="10"/>
        <rFont val="ＭＳ ゴシック"/>
        <family val="3"/>
        <charset val="128"/>
      </rPr>
      <t>（複数回答可）</t>
    </r>
    <phoneticPr fontId="2"/>
  </si>
  <si>
    <t>必履修科目１科目での受験を可能とするのがよい</t>
    <rPh sb="0" eb="3">
      <t>ヒツリシュウ</t>
    </rPh>
    <rPh sb="3" eb="5">
      <t>カモク</t>
    </rPh>
    <rPh sb="6" eb="8">
      <t>カモク</t>
    </rPh>
    <rPh sb="10" eb="12">
      <t>ジュケン</t>
    </rPh>
    <rPh sb="13" eb="15">
      <t>カノウ</t>
    </rPh>
    <phoneticPr fontId="2"/>
  </si>
  <si>
    <t>特に課題と思われることはない</t>
    <rPh sb="0" eb="1">
      <t>トク</t>
    </rPh>
    <rPh sb="2" eb="4">
      <t>カダイ</t>
    </rPh>
    <rPh sb="5" eb="6">
      <t>オモ</t>
    </rPh>
    <phoneticPr fontId="2"/>
  </si>
  <si>
    <t>地域ブロック</t>
    <rPh sb="0" eb="2">
      <t>チイキ</t>
    </rPh>
    <phoneticPr fontId="2"/>
  </si>
  <si>
    <t>選択肢</t>
    <rPh sb="0" eb="2">
      <t>センタク</t>
    </rPh>
    <rPh sb="2" eb="3">
      <t>シ</t>
    </rPh>
    <phoneticPr fontId="2"/>
  </si>
  <si>
    <t>○</t>
    <phoneticPr fontId="2"/>
  </si>
  <si>
    <t>③a</t>
  </si>
  <si>
    <t>③a</t>
    <phoneticPr fontId="2"/>
  </si>
  <si>
    <t>③b</t>
  </si>
  <si>
    <t>③b</t>
    <phoneticPr fontId="2"/>
  </si>
  <si>
    <t>③c</t>
  </si>
  <si>
    <t>③c</t>
    <phoneticPr fontId="2"/>
  </si>
  <si>
    <t>③d</t>
  </si>
  <si>
    <t>③d</t>
    <phoneticPr fontId="2"/>
  </si>
  <si>
    <t>③e</t>
  </si>
  <si>
    <t>③e</t>
    <phoneticPr fontId="2"/>
  </si>
  <si>
    <t>③f</t>
  </si>
  <si>
    <t>③f</t>
    <phoneticPr fontId="2"/>
  </si>
  <si>
    <t>③g</t>
  </si>
  <si>
    <t>③g</t>
    <phoneticPr fontId="2"/>
  </si>
  <si>
    <t>記述</t>
    <rPh sb="0" eb="2">
      <t>キジュツ</t>
    </rPh>
    <phoneticPr fontId="2"/>
  </si>
  <si>
    <t>④</t>
    <phoneticPr fontId="2"/>
  </si>
  <si>
    <t>④a</t>
  </si>
  <si>
    <t>④a</t>
    <phoneticPr fontId="2"/>
  </si>
  <si>
    <t>④b</t>
  </si>
  <si>
    <t>④b</t>
    <phoneticPr fontId="2"/>
  </si>
  <si>
    <t>④c</t>
  </si>
  <si>
    <t>④c</t>
    <phoneticPr fontId="2"/>
  </si>
  <si>
    <t>④d</t>
  </si>
  <si>
    <t>④d</t>
    <phoneticPr fontId="2"/>
  </si>
  <si>
    <t>④e</t>
  </si>
  <si>
    <t>④e</t>
    <phoneticPr fontId="2"/>
  </si>
  <si>
    <t>記述</t>
    <rPh sb="0" eb="2">
      <t>キジュツ</t>
    </rPh>
    <phoneticPr fontId="2"/>
  </si>
  <si>
    <t>③h</t>
    <phoneticPr fontId="2"/>
  </si>
  <si>
    <t>③i</t>
    <phoneticPr fontId="2"/>
  </si>
  <si>
    <t>④f</t>
    <phoneticPr fontId="2"/>
  </si>
  <si>
    <t>④g</t>
    <phoneticPr fontId="2"/>
  </si>
  <si>
    <t>①a</t>
  </si>
  <si>
    <t>a</t>
    <phoneticPr fontId="2"/>
  </si>
  <si>
    <t>b</t>
    <phoneticPr fontId="2"/>
  </si>
  <si>
    <t>c</t>
    <phoneticPr fontId="2"/>
  </si>
  <si>
    <t>d</t>
    <phoneticPr fontId="2"/>
  </si>
  <si>
    <t>e</t>
    <phoneticPr fontId="2"/>
  </si>
  <si>
    <t>f</t>
    <phoneticPr fontId="2"/>
  </si>
  <si>
    <t>g</t>
    <phoneticPr fontId="2"/>
  </si>
  <si>
    <t>①b</t>
  </si>
  <si>
    <t>①c</t>
  </si>
  <si>
    <t>①d</t>
  </si>
  <si>
    <t>①e</t>
  </si>
  <si>
    <t>①f</t>
  </si>
  <si>
    <t>①g</t>
  </si>
  <si>
    <t>⑤a</t>
  </si>
  <si>
    <t>⑤b</t>
  </si>
  <si>
    <t>⑤c</t>
  </si>
  <si>
    <t>⑤d</t>
  </si>
  <si>
    <t>⑤e</t>
  </si>
  <si>
    <t>⑤f</t>
  </si>
  <si>
    <t>④記述</t>
    <rPh sb="1" eb="3">
      <t>キジュツ</t>
    </rPh>
    <phoneticPr fontId="2"/>
  </si>
  <si>
    <t>②a</t>
  </si>
  <si>
    <t>②b</t>
  </si>
  <si>
    <t>②c</t>
  </si>
  <si>
    <t>②d</t>
  </si>
  <si>
    <t>②e</t>
  </si>
  <si>
    <t>②f</t>
  </si>
  <si>
    <t>②g</t>
  </si>
  <si>
    <t>③記述</t>
    <rPh sb="1" eb="3">
      <t>キジュツ</t>
    </rPh>
    <phoneticPr fontId="2"/>
  </si>
  <si>
    <t>⑤</t>
    <phoneticPr fontId="2"/>
  </si>
  <si>
    <t>h</t>
    <phoneticPr fontId="2"/>
  </si>
  <si>
    <t>i</t>
    <phoneticPr fontId="2"/>
  </si>
  <si>
    <t>j</t>
    <phoneticPr fontId="2"/>
  </si>
  <si>
    <t>k</t>
    <phoneticPr fontId="2"/>
  </si>
  <si>
    <t>l</t>
    <phoneticPr fontId="2"/>
  </si>
  <si>
    <t>m</t>
    <phoneticPr fontId="2"/>
  </si>
  <si>
    <t>鳥取</t>
    <phoneticPr fontId="2"/>
  </si>
  <si>
    <t>入力規則使用</t>
    <rPh sb="0" eb="2">
      <t>ニュウリョク</t>
    </rPh>
    <rPh sb="2" eb="4">
      <t>キソク</t>
    </rPh>
    <rPh sb="4" eb="6">
      <t>シヨウ</t>
    </rPh>
    <phoneticPr fontId="2"/>
  </si>
  <si>
    <t>入力規則利用</t>
    <rPh sb="0" eb="2">
      <t>ニュウリョク</t>
    </rPh>
    <rPh sb="2" eb="4">
      <t>キソク</t>
    </rPh>
    <rPh sb="4" eb="6">
      <t>リヨウ</t>
    </rPh>
    <phoneticPr fontId="2"/>
  </si>
  <si>
    <t>入力規則使用</t>
    <rPh sb="0" eb="6">
      <t>ニュウリョクキソクシヨウ</t>
    </rPh>
    <phoneticPr fontId="2"/>
  </si>
  <si>
    <t>　</t>
    <phoneticPr fontId="2"/>
  </si>
  <si>
    <t>令和６年度　全国高等学校長協会大学入試対策委員会　アンケート調査回答シート</t>
    <rPh sb="0" eb="1">
      <t>レイ</t>
    </rPh>
    <rPh sb="1" eb="2">
      <t>ワ</t>
    </rPh>
    <rPh sb="3" eb="4">
      <t>ネン</t>
    </rPh>
    <rPh sb="4" eb="5">
      <t>ド</t>
    </rPh>
    <rPh sb="6" eb="15">
      <t>ゼンコクコウトウガッコウチョウキョウカイ</t>
    </rPh>
    <rPh sb="15" eb="24">
      <t>ダイガクニュウシタイサクイインカイ</t>
    </rPh>
    <rPh sb="30" eb="32">
      <t>チョウサ</t>
    </rPh>
    <rPh sb="32" eb="34">
      <t>カイトウ</t>
    </rPh>
    <phoneticPr fontId="2"/>
  </si>
  <si>
    <t>「大学入学共通テスト」では、新学習指導要領において育成を目指す資質・能力を踏まえ、知識の理解の質を問う問題や、思考力、判断力、表現力等を発揮して解くことが求められる問題を重視していますが、このことを含めた入試改革全般の改善効果について最も当てはまるものを１つ選んでお答えください。</t>
    <rPh sb="117" eb="118">
      <t>モット</t>
    </rPh>
    <rPh sb="119" eb="120">
      <t>ア</t>
    </rPh>
    <rPh sb="129" eb="130">
      <t>エラ</t>
    </rPh>
    <rPh sb="133" eb="134">
      <t>コタ</t>
    </rPh>
    <phoneticPr fontId="2"/>
  </si>
  <si>
    <t>令和３年度大学入学者選抜より大学入学共通テストが実施されています。その結果も踏まえてお伺いします。</t>
    <rPh sb="43" eb="44">
      <t>ウカガ</t>
    </rPh>
    <phoneticPr fontId="2"/>
  </si>
  <si>
    <t>マークシート問題では、新たな出題形式が実施されています。このことについて最も当てはまるものを１つ選んでお答えください。</t>
    <rPh sb="36" eb="37">
      <t>モット</t>
    </rPh>
    <rPh sb="38" eb="39">
      <t>ア</t>
    </rPh>
    <rPh sb="48" eb="49">
      <t>エラ</t>
    </rPh>
    <rPh sb="52" eb="53">
      <t>コタ</t>
    </rPh>
    <phoneticPr fontId="2"/>
  </si>
  <si>
    <t>従来よりも受験生の「思考力・判断力・表現力」を評価することができると思う</t>
    <phoneticPr fontId="2"/>
  </si>
  <si>
    <t>従来よりも受験生の「思考力・判断力・表現力」をそれほど評価できるとは思わない</t>
    <phoneticPr fontId="2"/>
  </si>
  <si>
    <t>令和７年度から「国語」は90分となり、「近代以降の文章」の内容は、論理的な文章、文学的な文章、実用的な文章の３問が出題となる予定となっています。このことについて最も当てはまるものを１つ選んでお答えください。</t>
    <rPh sb="80" eb="81">
      <t>モット</t>
    </rPh>
    <rPh sb="82" eb="83">
      <t>ア</t>
    </rPh>
    <rPh sb="92" eb="93">
      <t>エラ</t>
    </rPh>
    <rPh sb="96" eb="97">
      <t>コタ</t>
    </rPh>
    <phoneticPr fontId="2"/>
  </si>
  <si>
    <t>令和６年度大学入学共通テストでは、得点調整が行われませんでしたが、例年、科目間の平均点の差が生じ、得点調整が実施されています。また、実施年により教科難易度が大きく変化し、平均点が著しく低下するなどの問題が指摘されています。このことについて最も当てはまるものを１つ選んでお答えください。</t>
    <phoneticPr fontId="2"/>
  </si>
  <si>
    <t>大学入学共通テストでは、得点調整対象科目（受験者数１万人以上の科目）間で、20点以上の平均点差が生じ、これが試験問題の難易差に基づくものと認められた場合、得点調整を行うとされています。このことについて最も当てはまるものを１つ選んでお答えください。</t>
    <phoneticPr fontId="2"/>
  </si>
  <si>
    <t>大学入学共通テスト問題作成方針には、「問題の分量は，試験時間に応じた適切なものとなるように配慮する。」また、「知識・技能や思考力・判断力・表現力等を適切に評価できるよう出題科目の特質に応じた学習の過程を重視し、問題の構成や場面設定等を工夫する。」とあります。このことについて最も当てはまるものを１つ選んでお答えください。</t>
    <rPh sb="61" eb="64">
      <t>シコウリョク</t>
    </rPh>
    <rPh sb="65" eb="68">
      <t>ハンダンリョク</t>
    </rPh>
    <rPh sb="69" eb="72">
      <t>ヒョウゲンリョク</t>
    </rPh>
    <rPh sb="86" eb="88">
      <t>カモク</t>
    </rPh>
    <rPh sb="111" eb="113">
      <t>バメン</t>
    </rPh>
    <rPh sb="117" eb="119">
      <t>クフウ</t>
    </rPh>
    <phoneticPr fontId="2"/>
  </si>
  <si>
    <t>大学入学共通テスト問題作成方針には、「知識・技能や思考力・判断力・表現力を適切に評価できるよう、出題科目の特質に応じた学習の過程を重視し、問題の構成や場面設定等を工夫する。」とあり、例として「探究的に学んだり協働的に課題に取り組んだりする過程を、問題作成に効果的に取り入れる」と示しています。このことについて最も当てはまるものを１つ選んでお答えください。</t>
    <phoneticPr fontId="2"/>
  </si>
  <si>
    <t>英語においては、４技能を適切に評価できる民間の資格・検定試験を活用することで、英語の能力をバランスよく評価することを目指してきましたが、大学入学共通テストの枠組みの中で実施する民間の資格・検定試験の導入は現在延期されています。このことについて伺います。</t>
    <rPh sb="121" eb="122">
      <t>ウカガ</t>
    </rPh>
    <phoneticPr fontId="2"/>
  </si>
  <si>
    <t>大学入学共通テストの枠組みの中で実施する民間の資格・検定試験の導入は延期されていますが、大学入学共通テストの英語の出題範囲は、「リーディング」と「リスニング」から変わりません。このことについて最も当てはまるものを１つ選んでお答えください。</t>
    <phoneticPr fontId="2"/>
  </si>
  <si>
    <t>最近オンライン試験等も含め様々な種類の英語の民間資格・検定試験が導入されるなど新しい動きもみられますが、「大学入試のあり方に関する検討会議」の議論を踏まえ、改めて大学入学共通テストの枠組みで英語の民間資格・検定試験を導入することについて最も当てはまるものを１つ選んでお答えください。</t>
    <rPh sb="0" eb="2">
      <t>サイキン</t>
    </rPh>
    <phoneticPr fontId="2"/>
  </si>
  <si>
    <t>今後､英語の民間資格・検定試験の活用を推進するとしたら、安心して高校生が民間の資格・検定試験を受検するための環境づくりのために､解決しなければならない課題は何であると考えますか。該当するものを選んでお答えください。（複数回答可）</t>
    <rPh sb="89" eb="91">
      <t>ガイトウ</t>
    </rPh>
    <phoneticPr fontId="2"/>
  </si>
  <si>
    <t>学校における英語の民間資格・検定試験に向けた指導について最も当てはまるものを１つ選んでお答えください。</t>
    <phoneticPr fontId="2"/>
  </si>
  <si>
    <t>英語の民間資格・検定試験の大学側の活用方法について最も当てはまるものを１つ選んでお答えください。</t>
    <rPh sb="0" eb="2">
      <t>エイゴ</t>
    </rPh>
    <rPh sb="3" eb="5">
      <t>ミンカン</t>
    </rPh>
    <rPh sb="5" eb="7">
      <t>シカク</t>
    </rPh>
    <rPh sb="8" eb="10">
      <t>ケンテイ</t>
    </rPh>
    <rPh sb="10" eb="12">
      <t>シケン</t>
    </rPh>
    <rPh sb="13" eb="15">
      <t>ダイガク</t>
    </rPh>
    <rPh sb="15" eb="16">
      <t>ガワ</t>
    </rPh>
    <rPh sb="17" eb="19">
      <t>カツヨウ</t>
    </rPh>
    <rPh sb="19" eb="21">
      <t>ホウホウ</t>
    </rPh>
    <phoneticPr fontId="2"/>
  </si>
  <si>
    <t>各大学がどのような入試科目を課すのかについては、生徒が選択科目を決定する際に必要な情報となります。このことについて最も当てはまるものを１つ選んでお答えください。</t>
    <phoneticPr fontId="2"/>
  </si>
  <si>
    <t>令和７年度から、必履修科目「情報Ⅰ」の内容を『情報』として出題することが示されています。このことについて最も当てはまるものを１つ選んでお答えください。</t>
    <phoneticPr fontId="2"/>
  </si>
  <si>
    <t>現在、多くの国立大学では国語・地理歴史・公民・数学・理科・外国語の６教科から「５教科７科目」が課されていますが、令和７年度から『情報』が加わり「６教科８科目」から出題されることになりました。このことについて最も当てはまるものを１つ選んでお答えください。</t>
    <rPh sb="73" eb="75">
      <t>キョウカ</t>
    </rPh>
    <rPh sb="76" eb="78">
      <t>カモク</t>
    </rPh>
    <phoneticPr fontId="2"/>
  </si>
  <si>
    <t>大学入学共通テストに『情報』が追加されることについて、各学校ではどのように対応していますか。該当するものを選んでお答えください。（複数回答可）</t>
    <rPh sb="46" eb="48">
      <t>ガイトウ</t>
    </rPh>
    <phoneticPr fontId="2"/>
  </si>
  <si>
    <t>「数学」では、これまでの『数学Ⅱ・数学Ｂ』に代わり、『数学Ⅱ，数学Ｂ，数学Ｃ』が出題されることになりました。『数学Ⅱ，数学Ｂ，数学Ｃ』については、「受験者の学習負担を考慮し，数学Ｂ及び数学Ｃの内容のうち、３項目を選択解答させることとする」とされています。このことについて最も当てはまるものを１つ選んでお答えください。</t>
    <phoneticPr fontId="2"/>
  </si>
  <si>
    <t>これまでの『数学Ⅱ・数学Ｂ』に代わり、『数学Ⅱ，数学Ｂ，数学Ｃ』が出題されることで、御校の教育課程編成にどのような影響がありましたか。最も当てはまるものを１つ選んでお答えください。</t>
    <phoneticPr fontId="2"/>
  </si>
  <si>
    <t>「地理歴史」及び「公民」では、大学・学部によってはより広範な素養が求められることから、必履修科目と選択科目をそれぞれ組み合わせて『地理総合，地理探究』，『歴史総合，日本史探究』及び『歴史総合，世界史探究』、『地理総合，歴史総合，公共』、『公共，政治・経済』、『公共，倫理」の６科目が出題されることとなりました。このことについて最も当てはまるものを１つ選んでお答えください。</t>
    <phoneticPr fontId="2"/>
  </si>
  <si>
    <t>総合型選抜、学校推薦型選抜において、各大学が実施する評価方法等（小論文、プレゼンテーション、口頭試問、実技、各教科・科目に係るテストなど）又は「大学入学共通テスト」のいずれか一つの活用が必須化されたことについて最も当てはまるものを１つ選んでお答えください。</t>
    <rPh sb="105" eb="106">
      <t>モット</t>
    </rPh>
    <rPh sb="107" eb="108">
      <t>ア</t>
    </rPh>
    <rPh sb="117" eb="118">
      <t>エラ</t>
    </rPh>
    <rPh sb="121" eb="122">
      <t>コタ</t>
    </rPh>
    <phoneticPr fontId="2"/>
  </si>
  <si>
    <t>小論文、プレゼンテーション、集団討論、面接など選抜方法の多様化に対する高等学校の指導の状況について最も当てはまるものを１つ選んでお答えください。</t>
    <phoneticPr fontId="2"/>
  </si>
  <si>
    <r>
      <t>新しい大学入学者選抜が導入されたことによる高等学校教育の変化について該当するものを選んでお答えください。</t>
    </r>
    <r>
      <rPr>
        <b/>
        <sz val="10"/>
        <rFont val="ＭＳ ゴシック"/>
        <family val="3"/>
        <charset val="128"/>
      </rPr>
      <t>（複数回答可）</t>
    </r>
    <phoneticPr fontId="2"/>
  </si>
  <si>
    <r>
      <t>新しい大学入学者選抜が年々拡大していることについて課題とお考えのものを選んでお答えください。（</t>
    </r>
    <r>
      <rPr>
        <b/>
        <sz val="10"/>
        <rFont val="ＭＳ ゴシック"/>
        <family val="3"/>
        <charset val="128"/>
      </rPr>
      <t>複数回答可</t>
    </r>
    <r>
      <rPr>
        <sz val="10"/>
        <rFont val="ＭＳ ゴシック"/>
        <family val="3"/>
        <charset val="128"/>
      </rPr>
      <t>）</t>
    </r>
    <rPh sb="11" eb="13">
      <t>ネンネン</t>
    </rPh>
    <rPh sb="13" eb="15">
      <t>カクダイ</t>
    </rPh>
    <phoneticPr fontId="2"/>
  </si>
  <si>
    <r>
      <t>生徒の特長や個性、多様な学習や活動を記録するポートフォリオの活用について該当するものを選んでお答えください。</t>
    </r>
    <r>
      <rPr>
        <b/>
        <sz val="10"/>
        <rFont val="ＭＳ ゴシック"/>
        <family val="3"/>
        <charset val="128"/>
      </rPr>
      <t>（複数回答可）</t>
    </r>
    <rPh sb="36" eb="38">
      <t>ガイトウ</t>
    </rPh>
    <phoneticPr fontId="2"/>
  </si>
  <si>
    <t>教員が総合的な探究の時間や課題研究等の学習に取り組む際の生徒への指導に活用している</t>
    <rPh sb="17" eb="18">
      <t>トウ</t>
    </rPh>
    <phoneticPr fontId="2"/>
  </si>
  <si>
    <t>生徒の主体的な活動実績等に対して、大学から高等学校に証明が求められる場合があります。このことについて最も当てはまるものを１つ選んでお答えください。</t>
    <phoneticPr fontId="2"/>
  </si>
  <si>
    <t>一般選抜における多面的・総合的な評価の活用について最も当てはまるものを１つ選んでお答えください。</t>
    <phoneticPr fontId="2"/>
  </si>
  <si>
    <t>令和４、５年度の大学入学共通テストでは、追試験会場を全47都道府県に設置しましたが、令和６年度の大学入学共通テストの追試験会場は全国２会場でした。追試験会場について最も当てはまるものを１つ選んでお答えください。</t>
    <rPh sb="67" eb="69">
      <t>カイジョウ</t>
    </rPh>
    <phoneticPr fontId="2"/>
  </si>
  <si>
    <t>６つ程度のブロックごとに試験会場を設けるなど受験生に配慮する必要がある</t>
    <rPh sb="2" eb="4">
      <t>テイド</t>
    </rPh>
    <rPh sb="17" eb="18">
      <t>モウ</t>
    </rPh>
    <rPh sb="22" eb="25">
      <t>ジュケンセイ</t>
    </rPh>
    <rPh sb="26" eb="28">
      <t>ハイリョ</t>
    </rPh>
    <phoneticPr fontId="2"/>
  </si>
  <si>
    <t>総合型選抜や学校推薦型選抜においてオンライン入試等が拡大しています。このことにおける高等学校側の協力体制等の在り方について最も当てはまるものを１つ選んでお答えください。</t>
    <phoneticPr fontId="2"/>
  </si>
  <si>
    <t>その他、試験期日及び試験実施上の配慮等が新たな形に変更されていくことについて、高等学校側としての御意見がありましたら御記入ください。</t>
    <rPh sb="48" eb="49">
      <t>ゴ</t>
    </rPh>
    <rPh sb="58" eb="59">
      <t>ゴ</t>
    </rPh>
    <phoneticPr fontId="2"/>
  </si>
  <si>
    <t>令和７年度の大学入試実施要項に、一般選抜、総合型選抜、学校推薦型選抜において、各大学の判断により、入学者の多様性を確保する観点から、多様な入学者の選抜を工夫することが望ましい旨が記載されています。このことについて最も当てはまるものを１つ選んでお答えください。</t>
    <phoneticPr fontId="2"/>
  </si>
  <si>
    <t>入学者の多様性を確保する観点から、多様な入学者選抜を工夫することについての御意見があれば御記入ください。</t>
    <rPh sb="44" eb="45">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</si>
</sst>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b/>
      <sz val="16"/>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9"/>
      <name val="ＭＳ Ｐ明朝"/>
      <family val="1"/>
      <charset val="128"/>
    </font>
    <font>
      <sz val="10"/>
      <name val="ＭＳ Ｐゴシック"/>
      <family val="2"/>
      <charset val="128"/>
      <scheme val="minor"/>
    </font>
    <font>
      <sz val="10"/>
      <color rgb="FFFF0000"/>
      <name val="ＭＳ Ｐゴシック"/>
      <family val="3"/>
      <charset val="128"/>
      <scheme val="minor"/>
    </font>
    <font>
      <sz val="10"/>
      <name val="ＭＳ 明朝"/>
      <family val="1"/>
      <charset val="128"/>
    </font>
    <font>
      <sz val="9"/>
      <name val="ＭＳ 明朝"/>
      <family val="1"/>
      <charset val="128"/>
    </font>
    <font>
      <b/>
      <sz val="14"/>
      <name val="ＭＳ Ｐゴシック"/>
      <family val="3"/>
      <charset val="128"/>
      <scheme val="minor"/>
    </font>
    <font>
      <sz val="9"/>
      <name val="ＭＳ ゴシック"/>
      <family val="3"/>
      <charset val="128"/>
    </font>
    <font>
      <sz val="8"/>
      <name val="ＭＳ Ｐゴシック"/>
      <family val="2"/>
      <charset val="128"/>
      <scheme val="minor"/>
    </font>
    <font>
      <b/>
      <sz val="10"/>
      <name val="HGP創英角ｺﾞｼｯｸUB"/>
      <family val="3"/>
      <charset val="128"/>
    </font>
    <font>
      <sz val="11"/>
      <name val="HGP創英角ｺﾞｼｯｸUB"/>
      <family val="3"/>
      <charset val="128"/>
    </font>
    <font>
      <sz val="11"/>
      <name val="ＭＳ Ｐゴシック"/>
      <family val="2"/>
      <charset val="128"/>
      <scheme val="minor"/>
    </font>
    <font>
      <sz val="12"/>
      <name val="ＭＳ Ｐゴシック"/>
      <family val="2"/>
      <charset val="128"/>
      <scheme val="minor"/>
    </font>
    <font>
      <sz val="12"/>
      <name val="ＭＳ Ｐゴシック"/>
      <family val="3"/>
      <charset val="128"/>
      <scheme val="minor"/>
    </font>
    <font>
      <sz val="9"/>
      <color rgb="FFFF0000"/>
      <name val="ＭＳ 明朝"/>
      <family val="1"/>
      <charset val="128"/>
    </font>
    <font>
      <b/>
      <sz val="10"/>
      <name val="ＭＳ ゴシック"/>
      <family val="3"/>
      <charset val="128"/>
    </font>
    <font>
      <sz val="10"/>
      <name val="ＭＳ Ｐゴシック"/>
      <family val="3"/>
      <charset val="128"/>
    </font>
    <font>
      <sz val="6"/>
      <name val="ＭＳ Ｐゴシック"/>
      <family val="3"/>
      <charset val="128"/>
    </font>
    <font>
      <sz val="10"/>
      <color theme="1"/>
      <name val="ＭＳ Ｐ明朝"/>
      <family val="1"/>
      <charset val="128"/>
    </font>
    <font>
      <sz val="9"/>
      <color rgb="FFFF0000"/>
      <name val="ＭＳ ゴシック"/>
      <family val="3"/>
      <charset val="128"/>
    </font>
    <font>
      <sz val="12"/>
      <name val="ＭＳ ゴシック"/>
      <family val="3"/>
      <charset val="128"/>
    </font>
    <font>
      <b/>
      <sz val="12"/>
      <color theme="0"/>
      <name val="ＭＳ Ｐゴシック"/>
      <family val="3"/>
      <charset val="128"/>
    </font>
    <font>
      <sz val="11"/>
      <color rgb="FFFF0000"/>
      <name val="ＭＳ Ｐゴシック"/>
      <family val="2"/>
      <charset val="128"/>
      <scheme val="minor"/>
    </font>
    <font>
      <sz val="11"/>
      <color rgb="FFFF0000"/>
      <name val="HGP創英角ｺﾞｼｯｸUB"/>
      <family val="3"/>
      <charset val="128"/>
    </font>
    <font>
      <sz val="12"/>
      <color rgb="FFFF0000"/>
      <name val="HGS創英角ﾎﾟｯﾌﾟ体"/>
      <family val="3"/>
      <charset val="128"/>
    </font>
    <font>
      <sz val="11"/>
      <color rgb="FFFF0000"/>
      <name val="HGS創英角ﾎﾟｯﾌﾟ体"/>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rgb="FFFFFF00"/>
        <bgColor indexed="64"/>
      </patternFill>
    </fill>
  </fills>
  <borders count="3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124">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5" fillId="0" borderId="0" xfId="0" applyFont="1" applyAlignment="1">
      <alignment horizontal="left" vertical="center"/>
    </xf>
    <xf numFmtId="0" fontId="7" fillId="0" borderId="0" xfId="0" applyFont="1" applyAlignment="1">
      <alignment horizontal="left" vertical="center" indent="2"/>
    </xf>
    <xf numFmtId="0" fontId="8" fillId="0" borderId="0" xfId="0" applyFont="1" applyAlignment="1">
      <alignment horizontal="left" vertical="center" indent="2"/>
    </xf>
    <xf numFmtId="0" fontId="7" fillId="0" borderId="0" xfId="0" applyFont="1">
      <alignment vertical="center"/>
    </xf>
    <xf numFmtId="0" fontId="0" fillId="0" borderId="0" xfId="0" quotePrefix="1">
      <alignment vertical="center"/>
    </xf>
    <xf numFmtId="0" fontId="6" fillId="3" borderId="6"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49" fontId="8" fillId="0" borderId="0" xfId="0" applyNumberFormat="1" applyFont="1">
      <alignment vertical="center"/>
    </xf>
    <xf numFmtId="0" fontId="10" fillId="0" borderId="0" xfId="0" applyFont="1" applyAlignment="1">
      <alignment horizontal="left" vertical="top"/>
    </xf>
    <xf numFmtId="0" fontId="12" fillId="0" borderId="0" xfId="0" applyFont="1" applyAlignment="1">
      <alignment horizontal="left" vertical="center"/>
    </xf>
    <xf numFmtId="49" fontId="6" fillId="0" borderId="0" xfId="0" applyNumberFormat="1" applyFont="1">
      <alignment vertical="center"/>
    </xf>
    <xf numFmtId="0" fontId="11" fillId="0" borderId="0" xfId="0" applyFont="1" applyAlignment="1">
      <alignment horizontal="left" vertical="top" wrapText="1"/>
    </xf>
    <xf numFmtId="0" fontId="14" fillId="0" borderId="0" xfId="0" applyFont="1" applyAlignment="1">
      <alignment horizontal="left" vertical="center"/>
    </xf>
    <xf numFmtId="0" fontId="12" fillId="0" borderId="0" xfId="0" quotePrefix="1" applyFont="1" applyAlignment="1">
      <alignment vertical="top"/>
    </xf>
    <xf numFmtId="0" fontId="15" fillId="0" borderId="0" xfId="0" applyFont="1" applyAlignment="1">
      <alignment horizontal="left" vertical="top" wrapText="1"/>
    </xf>
    <xf numFmtId="0" fontId="17" fillId="0" borderId="0" xfId="0" applyFont="1" applyAlignment="1">
      <alignment horizontal="left" vertical="top"/>
    </xf>
    <xf numFmtId="0" fontId="17" fillId="0" borderId="0" xfId="0" applyFont="1" applyAlignment="1">
      <alignment horizontal="center" vertical="top"/>
    </xf>
    <xf numFmtId="0" fontId="10" fillId="0" borderId="0" xfId="0" applyFont="1" applyAlignment="1">
      <alignment horizontal="center" vertical="top"/>
    </xf>
    <xf numFmtId="0" fontId="18" fillId="0" borderId="0" xfId="0" applyFont="1" applyAlignment="1" applyProtection="1">
      <alignment horizontal="left" vertical="top" wrapText="1"/>
      <protection locked="0"/>
    </xf>
    <xf numFmtId="0" fontId="12" fillId="0" borderId="0" xfId="0" applyFont="1">
      <alignment vertical="center"/>
    </xf>
    <xf numFmtId="0" fontId="19" fillId="0" borderId="0" xfId="0" applyFont="1" applyAlignment="1">
      <alignment horizontal="left" vertical="top"/>
    </xf>
    <xf numFmtId="0" fontId="19" fillId="0" borderId="0" xfId="0" applyFont="1" applyAlignment="1">
      <alignment horizontal="left" vertical="top" wrapText="1"/>
    </xf>
    <xf numFmtId="0" fontId="20" fillId="0" borderId="0" xfId="0" applyFont="1" applyAlignment="1">
      <alignment horizontal="left" vertical="top" wrapText="1"/>
    </xf>
    <xf numFmtId="0" fontId="10" fillId="0" borderId="0" xfId="0" applyFont="1" applyAlignment="1">
      <alignment horizontal="left" vertical="top" wrapText="1"/>
    </xf>
    <xf numFmtId="0" fontId="12" fillId="0" borderId="0" xfId="0" applyFont="1" applyAlignment="1">
      <alignment horizontal="left" vertical="top"/>
    </xf>
    <xf numFmtId="0" fontId="23" fillId="0" borderId="0" xfId="0" applyFont="1" applyAlignment="1" applyProtection="1">
      <alignment horizontal="left" vertical="top" wrapText="1"/>
      <protection locked="0"/>
    </xf>
    <xf numFmtId="0" fontId="12" fillId="0" borderId="0" xfId="0" applyFont="1" applyAlignment="1">
      <alignment vertical="top"/>
    </xf>
    <xf numFmtId="0" fontId="16" fillId="3" borderId="2" xfId="0" applyFont="1" applyFill="1" applyBorder="1" applyProtection="1">
      <alignment vertical="center"/>
      <protection locked="0"/>
    </xf>
    <xf numFmtId="0" fontId="16" fillId="3" borderId="6" xfId="0" applyFont="1" applyFill="1" applyBorder="1" applyProtection="1">
      <alignment vertical="center"/>
      <protection locked="0"/>
    </xf>
    <xf numFmtId="0" fontId="12" fillId="0" borderId="7" xfId="0" applyFont="1" applyBorder="1" applyAlignment="1">
      <alignment horizontal="left" vertical="center"/>
    </xf>
    <xf numFmtId="0" fontId="16" fillId="3" borderId="1" xfId="0" applyFont="1" applyFill="1" applyBorder="1" applyAlignment="1" applyProtection="1">
      <alignment horizontal="center" vertical="center"/>
      <protection locked="0"/>
    </xf>
    <xf numFmtId="0" fontId="8" fillId="0" borderId="0" xfId="0" applyFont="1" applyAlignment="1">
      <alignment horizontal="center"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26" xfId="0" applyFont="1" applyBorder="1" applyAlignment="1">
      <alignment horizontal="center" vertical="center"/>
    </xf>
    <xf numFmtId="0" fontId="0" fillId="0" borderId="27" xfId="0" applyBorder="1" applyAlignment="1">
      <alignment horizontal="center" vertical="center"/>
    </xf>
    <xf numFmtId="0" fontId="6" fillId="0" borderId="24" xfId="0" applyFont="1" applyBorder="1" applyAlignment="1">
      <alignment horizontal="center" vertical="center"/>
    </xf>
    <xf numFmtId="0" fontId="6" fillId="0" borderId="29" xfId="0" applyFont="1" applyBorder="1" applyAlignment="1">
      <alignment horizontal="center" vertical="center"/>
    </xf>
    <xf numFmtId="0" fontId="0" fillId="0" borderId="29" xfId="0" applyBorder="1" applyAlignment="1">
      <alignment horizontal="center" vertical="center"/>
    </xf>
    <xf numFmtId="0" fontId="6" fillId="0" borderId="23" xfId="0" applyFont="1" applyBorder="1" applyAlignment="1">
      <alignment horizontal="center" vertical="center"/>
    </xf>
    <xf numFmtId="0" fontId="0" fillId="5" borderId="29" xfId="0" applyFill="1" applyBorder="1" applyAlignment="1">
      <alignment horizontal="center" vertical="center"/>
    </xf>
    <xf numFmtId="0" fontId="6" fillId="5" borderId="22" xfId="0" applyFont="1" applyFill="1" applyBorder="1" applyAlignment="1">
      <alignment horizontal="center" vertical="center"/>
    </xf>
    <xf numFmtId="0" fontId="13" fillId="0" borderId="22" xfId="0" applyFont="1" applyBorder="1" applyAlignment="1">
      <alignment horizontal="center" vertical="center"/>
    </xf>
    <xf numFmtId="0" fontId="0" fillId="5" borderId="27" xfId="0" applyFill="1" applyBorder="1" applyAlignment="1">
      <alignment horizontal="center" vertical="center"/>
    </xf>
    <xf numFmtId="0" fontId="32" fillId="0" borderId="28" xfId="0" applyFont="1" applyBorder="1" applyAlignment="1">
      <alignment horizontal="center" vertical="center"/>
    </xf>
    <xf numFmtId="0" fontId="6" fillId="5" borderId="27" xfId="0" applyFont="1" applyFill="1" applyBorder="1" applyAlignment="1">
      <alignment horizontal="center" vertical="center"/>
    </xf>
    <xf numFmtId="0" fontId="32" fillId="0" borderId="29" xfId="0" applyFont="1" applyBorder="1" applyAlignment="1">
      <alignment horizontal="center" vertical="center"/>
    </xf>
    <xf numFmtId="0" fontId="13" fillId="0" borderId="28" xfId="0" applyFont="1" applyBorder="1" applyAlignment="1">
      <alignment horizontal="center" vertical="center"/>
    </xf>
    <xf numFmtId="0" fontId="19" fillId="0" borderId="8" xfId="0" applyFont="1" applyBorder="1" applyAlignment="1">
      <alignment horizontal="center" vertical="top"/>
    </xf>
    <xf numFmtId="0" fontId="5"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34" fillId="0" borderId="0" xfId="0" applyFont="1" applyAlignment="1" applyProtection="1">
      <alignment horizontal="left" vertical="top"/>
      <protection locked="0"/>
    </xf>
    <xf numFmtId="0" fontId="20" fillId="0" borderId="8" xfId="0" applyFont="1" applyBorder="1" applyAlignment="1">
      <alignment horizontal="left" vertical="top"/>
    </xf>
    <xf numFmtId="0" fontId="33" fillId="0" borderId="8" xfId="0" applyFont="1" applyBorder="1" applyAlignment="1">
      <alignment horizontal="left" vertical="top"/>
    </xf>
    <xf numFmtId="0" fontId="34" fillId="0" borderId="0" xfId="0" applyFont="1" applyAlignment="1">
      <alignment horizontal="left" vertical="center" wrapText="1"/>
    </xf>
    <xf numFmtId="0" fontId="16" fillId="3" borderId="1" xfId="0" applyFont="1" applyFill="1" applyBorder="1" applyAlignment="1" applyProtection="1">
      <alignment horizontal="center" vertical="center"/>
      <protection locked="0"/>
    </xf>
    <xf numFmtId="0" fontId="16" fillId="3" borderId="6" xfId="0" applyFont="1" applyFill="1" applyBorder="1" applyAlignment="1" applyProtection="1">
      <alignment horizontal="center" vertical="center"/>
      <protection locked="0"/>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5" xfId="0" applyFont="1" applyFill="1" applyBorder="1" applyAlignment="1">
      <alignment horizontal="center" vertical="center"/>
    </xf>
    <xf numFmtId="0" fontId="5" fillId="0" borderId="0" xfId="0" applyFont="1" applyAlignment="1">
      <alignment horizontal="center" vertical="center"/>
    </xf>
    <xf numFmtId="0" fontId="13" fillId="0" borderId="0" xfId="0" applyFont="1" applyAlignment="1">
      <alignment horizontal="center" vertical="center"/>
    </xf>
    <xf numFmtId="0" fontId="16" fillId="3" borderId="1"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5" fillId="0" borderId="0" xfId="0" applyFont="1" applyAlignment="1">
      <alignment horizontal="left" vertical="center"/>
    </xf>
    <xf numFmtId="0" fontId="15" fillId="0" borderId="7" xfId="0" applyFont="1" applyBorder="1" applyAlignment="1">
      <alignment horizontal="left" vertical="center" wrapText="1"/>
    </xf>
    <xf numFmtId="0" fontId="15" fillId="0" borderId="0" xfId="0" applyFont="1" applyAlignment="1">
      <alignment horizontal="left" vertical="center" wrapText="1"/>
    </xf>
    <xf numFmtId="0" fontId="10" fillId="0" borderId="0" xfId="0" applyFont="1" applyAlignment="1">
      <alignment horizontal="left" vertical="top" wrapText="1"/>
    </xf>
    <xf numFmtId="0" fontId="31" fillId="4" borderId="3" xfId="0" applyFont="1" applyFill="1" applyBorder="1" applyAlignment="1">
      <alignment horizontal="left" vertical="center" indent="2"/>
    </xf>
    <xf numFmtId="0" fontId="31" fillId="4" borderId="4" xfId="0" applyFont="1" applyFill="1" applyBorder="1" applyAlignment="1">
      <alignment horizontal="left" vertical="center" indent="2"/>
    </xf>
    <xf numFmtId="0" fontId="31" fillId="4" borderId="5" xfId="0" applyFont="1" applyFill="1" applyBorder="1" applyAlignment="1">
      <alignment horizontal="left" vertical="center" indent="2"/>
    </xf>
    <xf numFmtId="0" fontId="11" fillId="0" borderId="0" xfId="0" applyFont="1" applyAlignment="1">
      <alignment horizontal="left" vertical="center" wrapText="1"/>
    </xf>
    <xf numFmtId="0" fontId="22"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23" fillId="2" borderId="5" xfId="0" applyFont="1" applyFill="1" applyBorder="1" applyAlignment="1" applyProtection="1">
      <alignment horizontal="left" vertical="top" wrapText="1"/>
      <protection locked="0"/>
    </xf>
    <xf numFmtId="0" fontId="21" fillId="0" borderId="0" xfId="0" applyFont="1" applyAlignment="1">
      <alignment horizontal="left" vertical="center"/>
    </xf>
    <xf numFmtId="0" fontId="10" fillId="0" borderId="0" xfId="0" applyFont="1" applyAlignment="1">
      <alignment horizontal="left" vertical="center" wrapText="1"/>
    </xf>
    <xf numFmtId="0" fontId="30" fillId="0" borderId="0" xfId="0" applyFont="1" applyAlignment="1">
      <alignment horizontal="right" vertical="center"/>
    </xf>
    <xf numFmtId="0" fontId="5" fillId="0" borderId="0" xfId="0" applyFont="1" applyAlignment="1">
      <alignment horizontal="left" vertical="center"/>
    </xf>
    <xf numFmtId="0" fontId="22" fillId="2" borderId="4" xfId="0" applyFont="1" applyFill="1" applyBorder="1" applyAlignment="1" applyProtection="1">
      <alignment horizontal="left" vertical="top" wrapText="1"/>
      <protection locked="0"/>
    </xf>
    <xf numFmtId="0" fontId="22" fillId="2" borderId="5" xfId="0" applyFont="1" applyFill="1" applyBorder="1" applyAlignment="1" applyProtection="1">
      <alignment horizontal="left" vertical="top" wrapText="1"/>
      <protection locked="0"/>
    </xf>
    <xf numFmtId="0" fontId="12" fillId="0" borderId="8" xfId="0" applyFont="1" applyBorder="1" applyAlignment="1">
      <alignment horizontal="left" vertical="center"/>
    </xf>
    <xf numFmtId="0" fontId="6" fillId="0" borderId="9" xfId="0" applyFont="1" applyBorder="1" applyAlignment="1">
      <alignment horizontal="center" vertical="center" shrinkToFit="1"/>
    </xf>
    <xf numFmtId="0" fontId="6" fillId="0" borderId="22" xfId="0" applyFont="1" applyBorder="1" applyAlignment="1">
      <alignment horizontal="center" vertical="center" shrinkToFit="1"/>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26" fillId="0" borderId="9" xfId="0" applyFont="1" applyBorder="1" applyAlignment="1">
      <alignment horizontal="center" vertical="center" wrapText="1" shrinkToFit="1"/>
    </xf>
    <xf numFmtId="0" fontId="26" fillId="0" borderId="22"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11" xfId="0" applyFont="1" applyBorder="1" applyAlignment="1">
      <alignment horizontal="left" vertical="center"/>
    </xf>
    <xf numFmtId="0" fontId="6" fillId="0" borderId="9"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center" vertical="center"/>
    </xf>
    <xf numFmtId="0" fontId="6" fillId="0" borderId="24" xfId="0" applyFont="1" applyBorder="1" applyAlignment="1">
      <alignment horizontal="center" vertical="center"/>
    </xf>
    <xf numFmtId="49" fontId="6" fillId="0" borderId="9" xfId="0" applyNumberFormat="1" applyFont="1" applyBorder="1" applyAlignment="1">
      <alignment horizontal="left" vertical="center"/>
    </xf>
    <xf numFmtId="0" fontId="28" fillId="0" borderId="19" xfId="0" applyFont="1" applyBorder="1" applyAlignment="1">
      <alignment horizontal="left" vertical="center" shrinkToFit="1"/>
    </xf>
    <xf numFmtId="0" fontId="28" fillId="0" borderId="20" xfId="0" applyFont="1" applyBorder="1" applyAlignment="1">
      <alignment horizontal="left" vertical="center" shrinkToFit="1"/>
    </xf>
    <xf numFmtId="0" fontId="28" fillId="0" borderId="11" xfId="0" applyFont="1" applyBorder="1" applyAlignment="1">
      <alignment horizontal="left" vertical="center" shrinkToFit="1"/>
    </xf>
    <xf numFmtId="49" fontId="6" fillId="0" borderId="20" xfId="0" applyNumberFormat="1" applyFont="1" applyBorder="1" applyAlignment="1">
      <alignment horizontal="left" vertical="center"/>
    </xf>
    <xf numFmtId="0" fontId="6" fillId="0" borderId="18" xfId="0" quotePrefix="1" applyFont="1" applyBorder="1" applyAlignment="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6" fillId="0" borderId="20" xfId="0" quotePrefix="1" applyFont="1" applyBorder="1" applyAlignment="1">
      <alignment horizontal="left" vertical="center"/>
    </xf>
    <xf numFmtId="0" fontId="0" fillId="0" borderId="21" xfId="0" applyBorder="1" applyAlignment="1">
      <alignment horizontal="left" vertical="center"/>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2" borderId="31" xfId="0" applyFont="1" applyFill="1" applyBorder="1" applyAlignment="1">
      <alignment horizontal="center" vertical="center"/>
    </xf>
    <xf numFmtId="0" fontId="6" fillId="0" borderId="32" xfId="0" applyFont="1" applyBorder="1" applyAlignment="1">
      <alignment horizontal="center" vertical="center"/>
    </xf>
  </cellXfs>
  <cellStyles count="4">
    <cellStyle name="標準" xfId="0" builtinId="0"/>
    <cellStyle name="標準 6" xfId="2"/>
    <cellStyle name="標準 7" xfId="1"/>
    <cellStyle name="標準 8" xfId="3"/>
  </cellStyles>
  <dxfs count="0"/>
  <tableStyles count="0" defaultTableStyle="TableStyleMedium2" defaultPivotStyle="PivotStyleLight16"/>
  <colors>
    <mruColors>
      <color rgb="FF0033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1"/>
  <sheetViews>
    <sheetView tabSelected="1" view="pageBreakPreview" topLeftCell="B3" zoomScaleNormal="100" zoomScaleSheetLayoutView="100" workbookViewId="0">
      <selection activeCell="B4" sqref="B4:J4"/>
    </sheetView>
  </sheetViews>
  <sheetFormatPr defaultColWidth="9" defaultRowHeight="12" x14ac:dyDescent="0.2"/>
  <cols>
    <col min="1" max="1" width="6.44140625" style="1" hidden="1" customWidth="1"/>
    <col min="2" max="2" width="3.44140625" style="1" customWidth="1"/>
    <col min="3" max="4" width="2.6640625" style="1" customWidth="1"/>
    <col min="5" max="5" width="41" style="1" customWidth="1"/>
    <col min="6" max="6" width="9" style="1"/>
    <col min="7" max="7" width="3.88671875" style="1" customWidth="1"/>
    <col min="8" max="8" width="20.33203125" style="1" customWidth="1"/>
    <col min="9" max="9" width="1.33203125" style="1" customWidth="1"/>
    <col min="10" max="10" width="5.44140625" style="1" customWidth="1"/>
    <col min="11" max="11" width="4.5546875" style="1" hidden="1" customWidth="1"/>
    <col min="12" max="12" width="9" style="1" hidden="1" customWidth="1"/>
    <col min="13" max="15" width="0" style="1" hidden="1" customWidth="1"/>
    <col min="16" max="16384" width="9" style="1"/>
  </cols>
  <sheetData>
    <row r="1" spans="2:15" hidden="1" x14ac:dyDescent="0.2"/>
    <row r="2" spans="2:15" hidden="1" x14ac:dyDescent="0.2"/>
    <row r="3" spans="2:15" ht="5.4" customHeight="1" x14ac:dyDescent="0.2"/>
    <row r="4" spans="2:15" ht="21" customHeight="1" x14ac:dyDescent="0.2">
      <c r="B4" s="65" t="s">
        <v>376</v>
      </c>
      <c r="C4" s="66"/>
      <c r="D4" s="66"/>
      <c r="E4" s="66"/>
      <c r="F4" s="66"/>
      <c r="G4" s="66"/>
      <c r="H4" s="66"/>
      <c r="I4" s="66"/>
      <c r="J4" s="67"/>
    </row>
    <row r="5" spans="2:15" ht="4.2" customHeight="1" x14ac:dyDescent="0.2"/>
    <row r="6" spans="2:15" ht="22.5" customHeight="1" x14ac:dyDescent="0.2">
      <c r="B6" s="5" t="s">
        <v>61</v>
      </c>
      <c r="C6" s="3"/>
      <c r="D6" s="3"/>
      <c r="E6" s="3"/>
      <c r="F6" s="9"/>
      <c r="K6" s="1" t="e">
        <f>INDEX(都道府県コード,MATCH('R6回答シート'!F6,code!C2:C48,0),2)</f>
        <v>#N/A</v>
      </c>
    </row>
    <row r="7" spans="2:15" ht="22.5" customHeight="1" x14ac:dyDescent="0.2">
      <c r="B7" s="6" t="s">
        <v>126</v>
      </c>
      <c r="C7" s="3"/>
      <c r="D7" s="3"/>
      <c r="E7" s="3"/>
      <c r="F7" s="9"/>
      <c r="K7" s="1" t="s">
        <v>301</v>
      </c>
    </row>
    <row r="8" spans="2:15" ht="22.5" customHeight="1" x14ac:dyDescent="0.2">
      <c r="B8" s="6" t="s">
        <v>166</v>
      </c>
      <c r="C8" s="3"/>
      <c r="D8" s="3"/>
      <c r="E8" s="3"/>
      <c r="F8" s="9"/>
    </row>
    <row r="9" spans="2:15" ht="20.25" customHeight="1" x14ac:dyDescent="0.2">
      <c r="B9" s="6" t="s">
        <v>125</v>
      </c>
      <c r="C9" s="3"/>
      <c r="D9" s="3"/>
      <c r="E9" s="3"/>
      <c r="F9" s="10"/>
      <c r="H9" s="68"/>
      <c r="I9" s="68"/>
      <c r="J9" s="68"/>
    </row>
    <row r="10" spans="2:15" ht="19.8" customHeight="1" x14ac:dyDescent="0.2">
      <c r="E10" s="69" t="s">
        <v>289</v>
      </c>
      <c r="F10" s="69"/>
      <c r="G10" s="69"/>
      <c r="H10" s="69"/>
      <c r="I10" s="69"/>
      <c r="J10" s="69"/>
    </row>
    <row r="11" spans="2:15" s="4" customFormat="1" ht="21.6" customHeight="1" x14ac:dyDescent="0.2">
      <c r="B11" s="76" t="s">
        <v>290</v>
      </c>
      <c r="C11" s="77"/>
      <c r="D11" s="77"/>
      <c r="E11" s="78"/>
      <c r="F11" s="13"/>
      <c r="G11" s="13"/>
      <c r="H11" s="13"/>
      <c r="I11" s="13"/>
      <c r="J11" s="13"/>
    </row>
    <row r="12" spans="2:15" s="4" customFormat="1" ht="11.4" customHeight="1" x14ac:dyDescent="0.2">
      <c r="B12" s="16"/>
      <c r="C12" s="13"/>
      <c r="D12" s="13"/>
      <c r="E12" s="13"/>
      <c r="F12" s="13"/>
      <c r="G12" s="13"/>
      <c r="H12" s="13"/>
      <c r="I12" s="13"/>
      <c r="J12" s="13"/>
    </row>
    <row r="13" spans="2:15" s="4" customFormat="1" ht="50.4" customHeight="1" x14ac:dyDescent="0.2">
      <c r="B13" s="17" t="s">
        <v>63</v>
      </c>
      <c r="C13" s="75" t="s">
        <v>377</v>
      </c>
      <c r="D13" s="75"/>
      <c r="E13" s="75"/>
      <c r="F13" s="75"/>
      <c r="G13" s="75"/>
      <c r="H13" s="75"/>
      <c r="I13" s="13"/>
      <c r="J13" s="13"/>
    </row>
    <row r="14" spans="2:15" s="4" customFormat="1" ht="23.4" customHeight="1" x14ac:dyDescent="0.2">
      <c r="B14" s="17"/>
      <c r="C14" s="27"/>
      <c r="D14" s="12" t="s">
        <v>83</v>
      </c>
      <c r="E14" s="74" t="s">
        <v>203</v>
      </c>
      <c r="F14" s="74"/>
      <c r="G14" s="74"/>
      <c r="H14" s="74"/>
      <c r="I14" s="13"/>
      <c r="J14" s="13"/>
    </row>
    <row r="15" spans="2:15" s="4" customFormat="1" ht="24" customHeight="1" x14ac:dyDescent="0.2">
      <c r="B15" s="17"/>
      <c r="C15" s="27"/>
      <c r="D15" s="12" t="s">
        <v>84</v>
      </c>
      <c r="E15" s="74" t="s">
        <v>204</v>
      </c>
      <c r="F15" s="74"/>
      <c r="G15" s="74"/>
      <c r="H15" s="74"/>
      <c r="I15" s="13"/>
      <c r="J15" s="13"/>
    </row>
    <row r="16" spans="2:15" s="4" customFormat="1" ht="14.25" customHeight="1" x14ac:dyDescent="0.2">
      <c r="B16" s="17"/>
      <c r="C16" s="27"/>
      <c r="D16" s="12" t="s">
        <v>85</v>
      </c>
      <c r="E16" s="74" t="s">
        <v>118</v>
      </c>
      <c r="F16" s="74"/>
      <c r="G16" s="74"/>
      <c r="H16" s="74"/>
      <c r="I16" s="13"/>
      <c r="J16" s="70"/>
      <c r="O16" s="4">
        <v>1</v>
      </c>
    </row>
    <row r="17" spans="2:15" s="4" customFormat="1" ht="15" customHeight="1" x14ac:dyDescent="0.2">
      <c r="B17" s="17"/>
      <c r="C17" s="27"/>
      <c r="D17" s="12" t="s">
        <v>91</v>
      </c>
      <c r="E17" s="74" t="s">
        <v>119</v>
      </c>
      <c r="F17" s="74"/>
      <c r="G17" s="74"/>
      <c r="H17" s="74"/>
      <c r="I17" s="13"/>
      <c r="J17" s="71"/>
    </row>
    <row r="18" spans="2:15" s="4" customFormat="1" ht="11.4" customHeight="1" x14ac:dyDescent="0.2">
      <c r="B18" s="13"/>
      <c r="C18" s="13"/>
      <c r="D18" s="12"/>
      <c r="E18" s="16"/>
      <c r="F18" s="13"/>
      <c r="G18" s="13"/>
      <c r="H18" s="13"/>
      <c r="I18" s="13"/>
      <c r="J18" s="13"/>
    </row>
    <row r="19" spans="2:15" s="4" customFormat="1" ht="25.8" customHeight="1" x14ac:dyDescent="0.2">
      <c r="B19" s="28" t="s">
        <v>86</v>
      </c>
      <c r="C19" s="75" t="s">
        <v>378</v>
      </c>
      <c r="D19" s="75"/>
      <c r="E19" s="75"/>
      <c r="F19" s="75"/>
      <c r="G19" s="75"/>
      <c r="H19" s="75"/>
      <c r="I19" s="13"/>
      <c r="J19" s="13"/>
    </row>
    <row r="20" spans="2:15" s="4" customFormat="1" ht="10.199999999999999" customHeight="1" x14ac:dyDescent="0.2">
      <c r="B20" s="28"/>
      <c r="C20" s="27"/>
      <c r="D20" s="27"/>
      <c r="E20" s="27"/>
      <c r="F20" s="27"/>
      <c r="G20" s="27"/>
      <c r="H20" s="27"/>
      <c r="I20" s="13"/>
      <c r="J20" s="13"/>
    </row>
    <row r="21" spans="2:15" s="4" customFormat="1" ht="27" customHeight="1" x14ac:dyDescent="0.2">
      <c r="B21" s="13"/>
      <c r="C21" s="12" t="s">
        <v>69</v>
      </c>
      <c r="D21" s="75" t="s">
        <v>379</v>
      </c>
      <c r="E21" s="75"/>
      <c r="F21" s="75"/>
      <c r="G21" s="75"/>
      <c r="H21" s="75"/>
      <c r="I21" s="13"/>
      <c r="J21" s="13"/>
    </row>
    <row r="22" spans="2:15" s="4" customFormat="1" ht="15.6" customHeight="1" x14ac:dyDescent="0.2">
      <c r="B22" s="13"/>
      <c r="C22" s="13"/>
      <c r="D22" s="12" t="s">
        <v>83</v>
      </c>
      <c r="E22" s="74" t="s">
        <v>380</v>
      </c>
      <c r="F22" s="74"/>
      <c r="G22" s="74"/>
      <c r="H22" s="74"/>
      <c r="I22" s="13"/>
      <c r="J22" s="13"/>
    </row>
    <row r="23" spans="2:15" s="4" customFormat="1" ht="15.6" customHeight="1" x14ac:dyDescent="0.2">
      <c r="B23" s="13"/>
      <c r="C23" s="13"/>
      <c r="D23" s="12" t="s">
        <v>84</v>
      </c>
      <c r="E23" s="74" t="s">
        <v>381</v>
      </c>
      <c r="F23" s="74"/>
      <c r="G23" s="74"/>
      <c r="H23" s="74"/>
      <c r="I23" s="13"/>
      <c r="J23" s="70"/>
      <c r="O23" s="4">
        <v>2</v>
      </c>
    </row>
    <row r="24" spans="2:15" s="4" customFormat="1" ht="15.6" customHeight="1" x14ac:dyDescent="0.2">
      <c r="B24" s="13"/>
      <c r="C24" s="13"/>
      <c r="D24" s="12" t="s">
        <v>85</v>
      </c>
      <c r="E24" s="74" t="s">
        <v>118</v>
      </c>
      <c r="F24" s="74"/>
      <c r="G24" s="74"/>
      <c r="H24" s="74"/>
      <c r="I24" s="13"/>
      <c r="J24" s="71"/>
    </row>
    <row r="25" spans="2:15" s="4" customFormat="1" ht="9.6" customHeight="1" x14ac:dyDescent="0.2">
      <c r="B25" s="13"/>
      <c r="C25" s="13"/>
      <c r="D25" s="12"/>
      <c r="E25" s="16"/>
      <c r="F25" s="13"/>
      <c r="G25" s="13"/>
      <c r="H25" s="13"/>
      <c r="I25" s="13"/>
      <c r="J25" s="13"/>
    </row>
    <row r="26" spans="2:15" s="4" customFormat="1" ht="37.799999999999997" customHeight="1" x14ac:dyDescent="0.2">
      <c r="B26" s="13"/>
      <c r="C26" s="12" t="s">
        <v>72</v>
      </c>
      <c r="D26" s="75" t="s">
        <v>382</v>
      </c>
      <c r="E26" s="75"/>
      <c r="F26" s="75"/>
      <c r="G26" s="75"/>
      <c r="H26" s="75"/>
      <c r="I26" s="13"/>
      <c r="J26" s="13"/>
    </row>
    <row r="27" spans="2:15" s="4" customFormat="1" ht="27.6" customHeight="1" x14ac:dyDescent="0.2">
      <c r="B27" s="13"/>
      <c r="C27" s="13"/>
      <c r="D27" s="12" t="s">
        <v>83</v>
      </c>
      <c r="E27" s="74" t="s">
        <v>205</v>
      </c>
      <c r="F27" s="79"/>
      <c r="G27" s="79"/>
      <c r="H27" s="79"/>
      <c r="I27" s="13"/>
      <c r="J27" s="13"/>
    </row>
    <row r="28" spans="2:15" s="4" customFormat="1" ht="27" customHeight="1" x14ac:dyDescent="0.2">
      <c r="B28" s="13"/>
      <c r="C28" s="13"/>
      <c r="D28" s="12" t="s">
        <v>84</v>
      </c>
      <c r="E28" s="74" t="s">
        <v>206</v>
      </c>
      <c r="F28" s="79"/>
      <c r="G28" s="79"/>
      <c r="H28" s="79"/>
      <c r="I28" s="13"/>
      <c r="J28" s="70"/>
      <c r="O28" s="4">
        <v>3</v>
      </c>
    </row>
    <row r="29" spans="2:15" s="4" customFormat="1" ht="15.6" customHeight="1" x14ac:dyDescent="0.2">
      <c r="B29" s="13"/>
      <c r="C29" s="13"/>
      <c r="D29" s="12" t="s">
        <v>85</v>
      </c>
      <c r="E29" s="74" t="s">
        <v>118</v>
      </c>
      <c r="F29" s="79"/>
      <c r="G29" s="79"/>
      <c r="H29" s="79"/>
      <c r="I29" s="13"/>
      <c r="J29" s="71"/>
    </row>
    <row r="30" spans="2:15" s="4" customFormat="1" ht="9.6" customHeight="1" x14ac:dyDescent="0.2">
      <c r="B30" s="13"/>
      <c r="C30" s="13"/>
      <c r="D30" s="12"/>
      <c r="E30" s="16"/>
      <c r="F30" s="13"/>
      <c r="G30" s="13"/>
      <c r="H30" s="13"/>
      <c r="I30" s="13"/>
      <c r="J30" s="13"/>
    </row>
    <row r="31" spans="2:15" s="4" customFormat="1" ht="52.2" customHeight="1" x14ac:dyDescent="0.2">
      <c r="B31" s="13"/>
      <c r="C31" s="12" t="s">
        <v>70</v>
      </c>
      <c r="D31" s="75" t="s">
        <v>383</v>
      </c>
      <c r="E31" s="75"/>
      <c r="F31" s="75"/>
      <c r="G31" s="75"/>
      <c r="H31" s="75"/>
      <c r="I31" s="13"/>
      <c r="J31" s="13"/>
    </row>
    <row r="32" spans="2:15" s="4" customFormat="1" ht="15.6" customHeight="1" x14ac:dyDescent="0.2">
      <c r="B32" s="13"/>
      <c r="C32" s="13"/>
      <c r="D32" s="12" t="s">
        <v>83</v>
      </c>
      <c r="E32" s="74" t="s">
        <v>167</v>
      </c>
      <c r="F32" s="74"/>
      <c r="G32" s="74"/>
      <c r="H32" s="74"/>
      <c r="I32" s="13"/>
      <c r="J32" s="13"/>
    </row>
    <row r="33" spans="2:15" s="4" customFormat="1" ht="27" customHeight="1" x14ac:dyDescent="0.2">
      <c r="B33" s="13"/>
      <c r="C33" s="13"/>
      <c r="D33" s="12" t="s">
        <v>84</v>
      </c>
      <c r="E33" s="74" t="s">
        <v>168</v>
      </c>
      <c r="F33" s="74"/>
      <c r="G33" s="74"/>
      <c r="H33" s="74"/>
      <c r="I33" s="13"/>
      <c r="J33" s="70"/>
      <c r="O33" s="4">
        <v>4</v>
      </c>
    </row>
    <row r="34" spans="2:15" s="4" customFormat="1" ht="15.6" customHeight="1" x14ac:dyDescent="0.2">
      <c r="B34" s="13"/>
      <c r="C34" s="13"/>
      <c r="D34" s="12" t="s">
        <v>85</v>
      </c>
      <c r="E34" s="74" t="s">
        <v>118</v>
      </c>
      <c r="F34" s="74"/>
      <c r="G34" s="74"/>
      <c r="H34" s="74"/>
      <c r="I34" s="13"/>
      <c r="J34" s="71"/>
    </row>
    <row r="35" spans="2:15" s="4" customFormat="1" ht="9.6" customHeight="1" x14ac:dyDescent="0.2">
      <c r="B35" s="13"/>
      <c r="C35" s="13"/>
      <c r="D35" s="12"/>
      <c r="E35" s="24"/>
      <c r="F35" s="25"/>
      <c r="G35" s="26"/>
      <c r="H35" s="26"/>
      <c r="I35" s="26"/>
      <c r="J35" s="26"/>
    </row>
    <row r="36" spans="2:15" s="4" customFormat="1" ht="46.8" customHeight="1" x14ac:dyDescent="0.2">
      <c r="B36" s="13"/>
      <c r="C36" s="12" t="s">
        <v>71</v>
      </c>
      <c r="D36" s="75" t="s">
        <v>384</v>
      </c>
      <c r="E36" s="75"/>
      <c r="F36" s="75"/>
      <c r="G36" s="75"/>
      <c r="H36" s="75"/>
      <c r="I36" s="13"/>
      <c r="J36" s="13"/>
    </row>
    <row r="37" spans="2:15" s="4" customFormat="1" ht="15.6" customHeight="1" x14ac:dyDescent="0.2">
      <c r="B37" s="13"/>
      <c r="C37" s="13"/>
      <c r="D37" s="12" t="s">
        <v>83</v>
      </c>
      <c r="E37" s="74" t="s">
        <v>169</v>
      </c>
      <c r="F37" s="79"/>
      <c r="G37" s="79"/>
      <c r="H37" s="79"/>
      <c r="I37" s="13"/>
      <c r="J37" s="13"/>
    </row>
    <row r="38" spans="2:15" s="4" customFormat="1" ht="15.6" customHeight="1" x14ac:dyDescent="0.2">
      <c r="B38" s="13"/>
      <c r="C38" s="13"/>
      <c r="D38" s="12" t="s">
        <v>84</v>
      </c>
      <c r="E38" s="74" t="s">
        <v>170</v>
      </c>
      <c r="F38" s="79"/>
      <c r="G38" s="79"/>
      <c r="H38" s="79"/>
      <c r="I38" s="13"/>
      <c r="J38" s="13"/>
    </row>
    <row r="39" spans="2:15" s="4" customFormat="1" ht="15.6" customHeight="1" x14ac:dyDescent="0.2">
      <c r="B39" s="13"/>
      <c r="C39" s="13"/>
      <c r="D39" s="12" t="s">
        <v>85</v>
      </c>
      <c r="E39" s="74" t="s">
        <v>171</v>
      </c>
      <c r="F39" s="79"/>
      <c r="G39" s="79"/>
      <c r="H39" s="79"/>
      <c r="I39" s="13"/>
      <c r="J39" s="70"/>
      <c r="O39" s="4">
        <v>5</v>
      </c>
    </row>
    <row r="40" spans="2:15" s="4" customFormat="1" ht="16.2" customHeight="1" x14ac:dyDescent="0.2">
      <c r="B40" s="13"/>
      <c r="C40" s="13"/>
      <c r="D40" s="12" t="s">
        <v>91</v>
      </c>
      <c r="E40" s="74" t="s">
        <v>120</v>
      </c>
      <c r="F40" s="79"/>
      <c r="G40" s="79"/>
      <c r="H40" s="79"/>
      <c r="I40" s="13"/>
      <c r="J40" s="71"/>
    </row>
    <row r="41" spans="2:15" s="4" customFormat="1" ht="13.8" customHeight="1" x14ac:dyDescent="0.2">
      <c r="B41" s="13"/>
      <c r="C41" s="13"/>
      <c r="D41" s="12"/>
      <c r="E41" s="16"/>
      <c r="F41" s="13"/>
      <c r="G41" s="13"/>
      <c r="H41" s="13"/>
      <c r="I41" s="13"/>
      <c r="J41" s="13"/>
    </row>
    <row r="42" spans="2:15" s="4" customFormat="1" ht="61.2" customHeight="1" x14ac:dyDescent="0.2">
      <c r="B42" s="13"/>
      <c r="C42" s="28" t="s">
        <v>172</v>
      </c>
      <c r="D42" s="75" t="s">
        <v>385</v>
      </c>
      <c r="E42" s="75"/>
      <c r="F42" s="75"/>
      <c r="G42" s="75"/>
      <c r="H42" s="75"/>
      <c r="I42" s="13"/>
      <c r="J42" s="13"/>
    </row>
    <row r="43" spans="2:15" s="4" customFormat="1" ht="25.8" customHeight="1" x14ac:dyDescent="0.2">
      <c r="B43" s="13"/>
      <c r="C43" s="13"/>
      <c r="D43" s="12" t="s">
        <v>83</v>
      </c>
      <c r="E43" s="74" t="s">
        <v>173</v>
      </c>
      <c r="F43" s="74"/>
      <c r="G43" s="74"/>
      <c r="H43" s="74"/>
      <c r="I43" s="13"/>
      <c r="J43" s="13"/>
    </row>
    <row r="44" spans="2:15" s="4" customFormat="1" ht="30.6" customHeight="1" x14ac:dyDescent="0.2">
      <c r="B44" s="13"/>
      <c r="C44" s="13"/>
      <c r="D44" s="12" t="s">
        <v>84</v>
      </c>
      <c r="E44" s="74" t="s">
        <v>174</v>
      </c>
      <c r="F44" s="74"/>
      <c r="G44" s="74"/>
      <c r="H44" s="74"/>
      <c r="I44" s="13"/>
      <c r="J44" s="70"/>
      <c r="O44" s="4">
        <v>6</v>
      </c>
    </row>
    <row r="45" spans="2:15" s="4" customFormat="1" ht="15" customHeight="1" x14ac:dyDescent="0.2">
      <c r="B45" s="13"/>
      <c r="C45" s="13"/>
      <c r="D45" s="12" t="s">
        <v>85</v>
      </c>
      <c r="E45" s="72" t="s">
        <v>175</v>
      </c>
      <c r="F45" s="72"/>
      <c r="G45" s="72"/>
      <c r="H45" s="72"/>
      <c r="I45" s="13"/>
      <c r="J45" s="71"/>
    </row>
    <row r="46" spans="2:15" s="4" customFormat="1" ht="9" customHeight="1" x14ac:dyDescent="0.2">
      <c r="B46" s="13"/>
      <c r="C46" s="13"/>
      <c r="D46" s="12"/>
      <c r="E46" s="16"/>
      <c r="F46" s="13"/>
      <c r="G46" s="13"/>
      <c r="H46" s="13"/>
      <c r="I46" s="13"/>
      <c r="J46" s="13"/>
    </row>
    <row r="47" spans="2:15" s="4" customFormat="1" ht="63" customHeight="1" x14ac:dyDescent="0.2">
      <c r="B47" s="13"/>
      <c r="C47" s="28" t="s">
        <v>176</v>
      </c>
      <c r="D47" s="75" t="s">
        <v>386</v>
      </c>
      <c r="E47" s="75"/>
      <c r="F47" s="75"/>
      <c r="G47" s="75"/>
      <c r="H47" s="75"/>
      <c r="I47" s="13"/>
      <c r="J47" s="13"/>
    </row>
    <row r="48" spans="2:15" s="4" customFormat="1" ht="24" customHeight="1" x14ac:dyDescent="0.2">
      <c r="B48" s="13"/>
      <c r="C48" s="13"/>
      <c r="D48" s="20" t="s">
        <v>83</v>
      </c>
      <c r="E48" s="74" t="s">
        <v>177</v>
      </c>
      <c r="F48" s="74"/>
      <c r="G48" s="74"/>
      <c r="H48" s="74"/>
      <c r="I48" s="13"/>
      <c r="J48" s="13"/>
    </row>
    <row r="49" spans="2:15" s="4" customFormat="1" ht="22.8" customHeight="1" x14ac:dyDescent="0.2">
      <c r="B49" s="13"/>
      <c r="C49" s="13"/>
      <c r="D49" s="21" t="s">
        <v>67</v>
      </c>
      <c r="E49" s="74" t="s">
        <v>178</v>
      </c>
      <c r="F49" s="74"/>
      <c r="G49" s="74"/>
      <c r="H49" s="74"/>
      <c r="I49" s="13"/>
      <c r="J49" s="13"/>
    </row>
    <row r="50" spans="2:15" s="4" customFormat="1" ht="22.5" customHeight="1" x14ac:dyDescent="0.2">
      <c r="B50" s="13"/>
      <c r="C50" s="13"/>
      <c r="D50" s="21" t="s">
        <v>85</v>
      </c>
      <c r="E50" s="74" t="s">
        <v>179</v>
      </c>
      <c r="F50" s="74"/>
      <c r="G50" s="74"/>
      <c r="H50" s="74"/>
      <c r="I50" s="13"/>
      <c r="J50" s="70"/>
      <c r="O50" s="4">
        <v>7</v>
      </c>
    </row>
    <row r="51" spans="2:15" s="4" customFormat="1" ht="15.75" customHeight="1" x14ac:dyDescent="0.2">
      <c r="B51" s="13"/>
      <c r="C51" s="13"/>
      <c r="D51" s="21" t="s">
        <v>91</v>
      </c>
      <c r="E51" s="72" t="s">
        <v>120</v>
      </c>
      <c r="F51" s="72"/>
      <c r="G51" s="72"/>
      <c r="H51" s="72"/>
      <c r="I51" s="13"/>
      <c r="J51" s="71"/>
    </row>
    <row r="52" spans="2:15" s="4" customFormat="1" ht="12" customHeight="1" x14ac:dyDescent="0.2">
      <c r="B52" s="13"/>
      <c r="C52" s="13"/>
      <c r="D52" s="12"/>
      <c r="E52" s="16"/>
      <c r="F52" s="13"/>
      <c r="G52" s="13"/>
      <c r="H52" s="13"/>
      <c r="I52" s="13"/>
      <c r="J52" s="13"/>
    </row>
    <row r="53" spans="2:15" s="4" customFormat="1" ht="51" customHeight="1" x14ac:dyDescent="0.2">
      <c r="B53" s="17" t="s">
        <v>66</v>
      </c>
      <c r="C53" s="75" t="s">
        <v>387</v>
      </c>
      <c r="D53" s="75"/>
      <c r="E53" s="75"/>
      <c r="F53" s="75"/>
      <c r="G53" s="75"/>
      <c r="H53" s="75"/>
      <c r="I53" s="13"/>
      <c r="J53" s="13"/>
    </row>
    <row r="54" spans="2:15" s="4" customFormat="1" ht="9.6" customHeight="1" x14ac:dyDescent="0.2">
      <c r="B54" s="13"/>
      <c r="C54" s="13"/>
      <c r="D54" s="12"/>
      <c r="E54" s="16"/>
      <c r="F54" s="13"/>
      <c r="G54" s="13"/>
      <c r="H54" s="13"/>
      <c r="I54" s="13"/>
      <c r="J54" s="13"/>
    </row>
    <row r="55" spans="2:15" s="4" customFormat="1" ht="47.4" customHeight="1" x14ac:dyDescent="0.2">
      <c r="B55" s="13"/>
      <c r="C55" s="12" t="s">
        <v>69</v>
      </c>
      <c r="D55" s="75" t="s">
        <v>388</v>
      </c>
      <c r="E55" s="75"/>
      <c r="F55" s="75"/>
      <c r="G55" s="75"/>
      <c r="H55" s="75"/>
      <c r="I55" s="13"/>
      <c r="J55" s="13"/>
    </row>
    <row r="56" spans="2:15" s="4" customFormat="1" ht="15.6" customHeight="1" x14ac:dyDescent="0.2">
      <c r="B56" s="13"/>
      <c r="C56" s="13"/>
      <c r="D56" s="21" t="s">
        <v>83</v>
      </c>
      <c r="E56" s="74" t="s">
        <v>131</v>
      </c>
      <c r="F56" s="74"/>
      <c r="G56" s="74"/>
      <c r="H56" s="74"/>
      <c r="I56" s="13"/>
      <c r="J56" s="13"/>
    </row>
    <row r="57" spans="2:15" s="4" customFormat="1" ht="15.6" customHeight="1" x14ac:dyDescent="0.2">
      <c r="B57" s="13"/>
      <c r="C57" s="13"/>
      <c r="D57" s="21" t="s">
        <v>67</v>
      </c>
      <c r="E57" s="74" t="s">
        <v>181</v>
      </c>
      <c r="F57" s="74"/>
      <c r="G57" s="74"/>
      <c r="H57" s="74"/>
      <c r="I57" s="13"/>
      <c r="J57" s="13"/>
    </row>
    <row r="58" spans="2:15" s="4" customFormat="1" ht="24.75" customHeight="1" x14ac:dyDescent="0.2">
      <c r="B58" s="13"/>
      <c r="C58" s="13"/>
      <c r="D58" s="21" t="s">
        <v>85</v>
      </c>
      <c r="E58" s="74" t="s">
        <v>124</v>
      </c>
      <c r="F58" s="74"/>
      <c r="G58" s="74"/>
      <c r="H58" s="74"/>
      <c r="I58" s="13"/>
      <c r="J58" s="70"/>
      <c r="O58" s="4">
        <v>8</v>
      </c>
    </row>
    <row r="59" spans="2:15" s="4" customFormat="1" ht="15.6" customHeight="1" x14ac:dyDescent="0.2">
      <c r="B59" s="13"/>
      <c r="C59" s="13"/>
      <c r="D59" s="21" t="s">
        <v>91</v>
      </c>
      <c r="E59" s="74" t="s">
        <v>120</v>
      </c>
      <c r="F59" s="74"/>
      <c r="G59" s="74"/>
      <c r="H59" s="74"/>
      <c r="I59" s="13"/>
      <c r="J59" s="71"/>
    </row>
    <row r="60" spans="2:15" s="4" customFormat="1" ht="9" customHeight="1" x14ac:dyDescent="0.2">
      <c r="B60" s="13"/>
      <c r="C60" s="13"/>
      <c r="D60" s="12"/>
      <c r="E60" s="16"/>
      <c r="F60" s="13"/>
      <c r="G60" s="13"/>
      <c r="H60" s="13"/>
      <c r="I60" s="13"/>
      <c r="J60" s="13"/>
    </row>
    <row r="61" spans="2:15" s="4" customFormat="1" ht="49.8" customHeight="1" x14ac:dyDescent="0.2">
      <c r="B61" s="13"/>
      <c r="C61" s="12" t="s">
        <v>72</v>
      </c>
      <c r="D61" s="75" t="s">
        <v>389</v>
      </c>
      <c r="E61" s="75"/>
      <c r="F61" s="75"/>
      <c r="G61" s="75"/>
      <c r="H61" s="75"/>
      <c r="I61" s="13"/>
      <c r="J61" s="13"/>
    </row>
    <row r="62" spans="2:15" s="4" customFormat="1" ht="15.6" customHeight="1" x14ac:dyDescent="0.2">
      <c r="B62" s="13"/>
      <c r="C62" s="13"/>
      <c r="D62" s="12" t="s">
        <v>83</v>
      </c>
      <c r="E62" s="74" t="s">
        <v>132</v>
      </c>
      <c r="F62" s="74"/>
      <c r="G62" s="74"/>
      <c r="H62" s="74"/>
      <c r="I62" s="13"/>
      <c r="J62" s="13"/>
    </row>
    <row r="63" spans="2:15" s="4" customFormat="1" ht="15.6" customHeight="1" x14ac:dyDescent="0.2">
      <c r="B63" s="13"/>
      <c r="C63" s="13"/>
      <c r="D63" s="12" t="s">
        <v>67</v>
      </c>
      <c r="E63" s="74" t="s">
        <v>133</v>
      </c>
      <c r="F63" s="74"/>
      <c r="G63" s="74"/>
      <c r="H63" s="74"/>
      <c r="I63" s="13"/>
      <c r="J63" s="70"/>
      <c r="O63" s="4">
        <v>9</v>
      </c>
    </row>
    <row r="64" spans="2:15" s="4" customFormat="1" ht="15.6" customHeight="1" x14ac:dyDescent="0.2">
      <c r="B64" s="13"/>
      <c r="C64" s="13"/>
      <c r="D64" s="12" t="s">
        <v>68</v>
      </c>
      <c r="E64" s="74" t="s">
        <v>118</v>
      </c>
      <c r="F64" s="74"/>
      <c r="G64" s="74"/>
      <c r="H64" s="74"/>
      <c r="I64" s="13"/>
      <c r="J64" s="71"/>
    </row>
    <row r="65" spans="2:15" s="4" customFormat="1" ht="8.4" customHeight="1" x14ac:dyDescent="0.2">
      <c r="B65" s="13"/>
      <c r="C65" s="13"/>
      <c r="D65" s="12"/>
      <c r="E65" s="16"/>
      <c r="F65" s="13"/>
      <c r="G65" s="13"/>
      <c r="H65" s="13"/>
      <c r="I65" s="13"/>
      <c r="J65" s="13"/>
    </row>
    <row r="66" spans="2:15" s="4" customFormat="1" ht="38.4" customHeight="1" x14ac:dyDescent="0.2">
      <c r="B66" s="13"/>
      <c r="C66" s="12" t="s">
        <v>70</v>
      </c>
      <c r="D66" s="75" t="s">
        <v>390</v>
      </c>
      <c r="E66" s="75"/>
      <c r="F66" s="75"/>
      <c r="G66" s="75"/>
      <c r="H66" s="75"/>
      <c r="I66" s="13"/>
      <c r="J66" s="13"/>
    </row>
    <row r="67" spans="2:15" s="4" customFormat="1" ht="15.6" customHeight="1" x14ac:dyDescent="0.2">
      <c r="B67" s="13"/>
      <c r="C67" s="13"/>
      <c r="D67" s="12" t="s">
        <v>83</v>
      </c>
      <c r="E67" s="74" t="s">
        <v>134</v>
      </c>
      <c r="F67" s="79"/>
      <c r="G67" s="79"/>
      <c r="H67" s="79"/>
      <c r="I67" s="13"/>
      <c r="J67" s="32"/>
      <c r="O67" s="4">
        <v>10</v>
      </c>
    </row>
    <row r="68" spans="2:15" s="4" customFormat="1" ht="15.6" customHeight="1" x14ac:dyDescent="0.2">
      <c r="B68" s="13"/>
      <c r="C68" s="13"/>
      <c r="D68" s="12" t="s">
        <v>67</v>
      </c>
      <c r="E68" s="74" t="s">
        <v>81</v>
      </c>
      <c r="F68" s="79"/>
      <c r="G68" s="79"/>
      <c r="H68" s="79"/>
      <c r="I68" s="13"/>
      <c r="J68" s="31"/>
      <c r="O68" s="4">
        <v>11</v>
      </c>
    </row>
    <row r="69" spans="2:15" s="4" customFormat="1" ht="15.6" customHeight="1" x14ac:dyDescent="0.2">
      <c r="B69" s="13"/>
      <c r="C69" s="13"/>
      <c r="D69" s="12" t="s">
        <v>68</v>
      </c>
      <c r="E69" s="74" t="s">
        <v>80</v>
      </c>
      <c r="F69" s="79"/>
      <c r="G69" s="79"/>
      <c r="H69" s="79"/>
      <c r="I69" s="13"/>
      <c r="J69" s="31"/>
      <c r="O69" s="56">
        <v>12</v>
      </c>
    </row>
    <row r="70" spans="2:15" s="4" customFormat="1" ht="15.6" customHeight="1" x14ac:dyDescent="0.2">
      <c r="B70" s="13"/>
      <c r="C70" s="13"/>
      <c r="D70" s="12" t="s">
        <v>73</v>
      </c>
      <c r="E70" s="74" t="s">
        <v>135</v>
      </c>
      <c r="F70" s="74"/>
      <c r="G70" s="74"/>
      <c r="H70" s="74"/>
      <c r="I70" s="13"/>
      <c r="J70" s="32"/>
      <c r="O70" s="56">
        <v>13</v>
      </c>
    </row>
    <row r="71" spans="2:15" s="4" customFormat="1" ht="15" customHeight="1" x14ac:dyDescent="0.2">
      <c r="B71" s="13"/>
      <c r="C71" s="13"/>
      <c r="D71" s="12" t="s">
        <v>182</v>
      </c>
      <c r="E71" s="72" t="s">
        <v>185</v>
      </c>
      <c r="F71" s="72"/>
      <c r="G71" s="72"/>
      <c r="H71" s="72"/>
      <c r="I71" s="13"/>
      <c r="J71" s="32"/>
      <c r="O71" s="56">
        <v>14</v>
      </c>
    </row>
    <row r="72" spans="2:15" s="4" customFormat="1" ht="13.5" customHeight="1" x14ac:dyDescent="0.2">
      <c r="B72" s="13"/>
      <c r="C72" s="13"/>
      <c r="D72" s="12" t="s">
        <v>183</v>
      </c>
      <c r="E72" s="72" t="s">
        <v>186</v>
      </c>
      <c r="F72" s="72"/>
      <c r="G72" s="72"/>
      <c r="H72" s="72"/>
      <c r="I72" s="13"/>
      <c r="J72" s="32"/>
      <c r="O72" s="56">
        <v>15</v>
      </c>
    </row>
    <row r="73" spans="2:15" s="4" customFormat="1" ht="13.8" customHeight="1" x14ac:dyDescent="0.2">
      <c r="B73" s="13"/>
      <c r="C73" s="13"/>
      <c r="D73" s="12" t="s">
        <v>184</v>
      </c>
      <c r="E73" s="73" t="s">
        <v>295</v>
      </c>
      <c r="F73" s="73"/>
      <c r="G73" s="73"/>
      <c r="H73" s="73"/>
      <c r="I73" s="13"/>
      <c r="J73" s="32"/>
      <c r="O73" s="56">
        <v>16</v>
      </c>
    </row>
    <row r="74" spans="2:15" s="4" customFormat="1" ht="43.8" customHeight="1" x14ac:dyDescent="0.2">
      <c r="B74" s="13"/>
      <c r="C74" s="12"/>
      <c r="D74" s="13"/>
      <c r="E74" s="80"/>
      <c r="F74" s="81"/>
      <c r="G74" s="81"/>
      <c r="H74" s="81"/>
      <c r="I74" s="81"/>
      <c r="J74" s="82"/>
      <c r="K74" s="4" t="s">
        <v>373</v>
      </c>
      <c r="O74" s="56">
        <v>17</v>
      </c>
    </row>
    <row r="75" spans="2:15" s="4" customFormat="1" ht="12.6" customHeight="1" x14ac:dyDescent="0.2">
      <c r="B75" s="13"/>
      <c r="C75" s="13"/>
      <c r="D75" s="12"/>
      <c r="E75" s="58" t="str">
        <f>IF(J73="○",IF(E74="","上記その他の欄に、具体的にご記入ください。",""),"")</f>
        <v/>
      </c>
      <c r="F75" s="58" t="str">
        <f>IF(J73="",IF(E74="","","その他を選択してから入力してください。集計シートには反映されません、"),"")</f>
        <v/>
      </c>
      <c r="G75" s="13"/>
      <c r="H75" s="13"/>
      <c r="I75" s="13"/>
      <c r="J75" s="13"/>
    </row>
    <row r="76" spans="2:15" s="4" customFormat="1" ht="26.4" customHeight="1" x14ac:dyDescent="0.2">
      <c r="B76" s="13"/>
      <c r="C76" s="12" t="s">
        <v>71</v>
      </c>
      <c r="D76" s="75" t="s">
        <v>391</v>
      </c>
      <c r="E76" s="75"/>
      <c r="F76" s="75"/>
      <c r="G76" s="75"/>
      <c r="H76" s="75"/>
      <c r="I76" s="13"/>
      <c r="J76" s="13"/>
    </row>
    <row r="77" spans="2:15" s="4" customFormat="1" ht="15.6" customHeight="1" x14ac:dyDescent="0.2">
      <c r="B77" s="13"/>
      <c r="C77" s="13"/>
      <c r="D77" s="12" t="s">
        <v>83</v>
      </c>
      <c r="E77" s="74" t="s">
        <v>121</v>
      </c>
      <c r="F77" s="74"/>
      <c r="G77" s="74"/>
      <c r="H77" s="74"/>
      <c r="I77" s="13"/>
    </row>
    <row r="78" spans="2:15" s="4" customFormat="1" ht="15.6" customHeight="1" x14ac:dyDescent="0.2">
      <c r="B78" s="13"/>
      <c r="C78" s="13"/>
      <c r="D78" s="12" t="s">
        <v>67</v>
      </c>
      <c r="E78" s="74" t="s">
        <v>187</v>
      </c>
      <c r="F78" s="74"/>
      <c r="G78" s="74"/>
      <c r="H78" s="74"/>
      <c r="I78" s="13"/>
      <c r="J78" s="13"/>
    </row>
    <row r="79" spans="2:15" s="4" customFormat="1" ht="24" customHeight="1" x14ac:dyDescent="0.2">
      <c r="B79" s="13"/>
      <c r="C79" s="13"/>
      <c r="D79" s="12" t="s">
        <v>68</v>
      </c>
      <c r="E79" s="74" t="s">
        <v>188</v>
      </c>
      <c r="F79" s="74"/>
      <c r="G79" s="74"/>
      <c r="H79" s="74"/>
      <c r="I79" s="13"/>
      <c r="J79" s="70"/>
      <c r="O79" s="4">
        <v>18</v>
      </c>
    </row>
    <row r="80" spans="2:15" s="4" customFormat="1" ht="15.75" customHeight="1" x14ac:dyDescent="0.2">
      <c r="B80" s="13"/>
      <c r="C80" s="13"/>
      <c r="D80" s="12" t="s">
        <v>73</v>
      </c>
      <c r="E80" s="74" t="s">
        <v>180</v>
      </c>
      <c r="F80" s="74"/>
      <c r="G80" s="74"/>
      <c r="H80" s="74"/>
      <c r="I80" s="13"/>
      <c r="J80" s="71"/>
    </row>
    <row r="81" spans="2:15" s="4" customFormat="1" ht="9" customHeight="1" x14ac:dyDescent="0.2">
      <c r="B81" s="13"/>
      <c r="C81" s="13"/>
      <c r="D81" s="12"/>
      <c r="E81" s="16"/>
      <c r="F81" s="13"/>
      <c r="G81" s="13"/>
      <c r="H81" s="13"/>
      <c r="I81" s="13"/>
      <c r="J81" s="13"/>
    </row>
    <row r="82" spans="2:15" s="4" customFormat="1" ht="26.4" customHeight="1" x14ac:dyDescent="0.2">
      <c r="B82" s="13"/>
      <c r="C82" s="12" t="s">
        <v>103</v>
      </c>
      <c r="D82" s="75" t="s">
        <v>392</v>
      </c>
      <c r="E82" s="75"/>
      <c r="F82" s="75"/>
      <c r="G82" s="75"/>
      <c r="H82" s="75"/>
      <c r="I82" s="13"/>
      <c r="J82" s="13"/>
    </row>
    <row r="83" spans="2:15" s="4" customFormat="1" ht="15.6" customHeight="1" x14ac:dyDescent="0.2">
      <c r="B83" s="13"/>
      <c r="C83" s="13"/>
      <c r="D83" s="12" t="s">
        <v>83</v>
      </c>
      <c r="E83" s="74" t="s">
        <v>122</v>
      </c>
      <c r="F83" s="74"/>
      <c r="G83" s="74"/>
      <c r="H83" s="74"/>
      <c r="I83" s="13"/>
      <c r="J83" s="13"/>
    </row>
    <row r="84" spans="2:15" s="4" customFormat="1" ht="15.6" customHeight="1" x14ac:dyDescent="0.2">
      <c r="B84" s="13"/>
      <c r="C84" s="13"/>
      <c r="D84" s="12" t="s">
        <v>67</v>
      </c>
      <c r="E84" s="74" t="s">
        <v>136</v>
      </c>
      <c r="F84" s="74"/>
      <c r="G84" s="74"/>
      <c r="H84" s="74"/>
      <c r="I84" s="13"/>
      <c r="J84" s="13"/>
    </row>
    <row r="85" spans="2:15" s="4" customFormat="1" ht="15.6" customHeight="1" x14ac:dyDescent="0.2">
      <c r="B85" s="13"/>
      <c r="C85" s="13"/>
      <c r="D85" s="12" t="s">
        <v>68</v>
      </c>
      <c r="E85" s="74" t="s">
        <v>137</v>
      </c>
      <c r="F85" s="74"/>
      <c r="G85" s="74"/>
      <c r="H85" s="74"/>
      <c r="I85" s="13"/>
    </row>
    <row r="86" spans="2:15" s="4" customFormat="1" ht="15.6" customHeight="1" x14ac:dyDescent="0.2">
      <c r="B86" s="13"/>
      <c r="C86" s="13"/>
      <c r="D86" s="12" t="s">
        <v>73</v>
      </c>
      <c r="E86" s="72" t="s">
        <v>123</v>
      </c>
      <c r="F86" s="83"/>
      <c r="G86" s="83"/>
      <c r="H86" s="83"/>
      <c r="I86" s="13"/>
    </row>
    <row r="87" spans="2:15" s="4" customFormat="1" ht="14.4" customHeight="1" x14ac:dyDescent="0.2">
      <c r="B87" s="13"/>
      <c r="C87" s="13"/>
      <c r="D87" s="12" t="s">
        <v>74</v>
      </c>
      <c r="E87" s="74" t="s">
        <v>120</v>
      </c>
      <c r="F87" s="74"/>
      <c r="G87" s="74"/>
      <c r="H87" s="74"/>
      <c r="I87" s="13"/>
      <c r="J87" s="70"/>
      <c r="K87" s="4" t="s">
        <v>375</v>
      </c>
      <c r="O87" s="4">
        <v>19</v>
      </c>
    </row>
    <row r="88" spans="2:15" s="4" customFormat="1" ht="14.4" customHeight="1" x14ac:dyDescent="0.2">
      <c r="B88" s="13"/>
      <c r="C88" s="13"/>
      <c r="D88" s="12" t="s">
        <v>75</v>
      </c>
      <c r="E88" s="73" t="s">
        <v>294</v>
      </c>
      <c r="F88" s="73"/>
      <c r="G88" s="73"/>
      <c r="H88" s="73"/>
      <c r="I88" s="13"/>
      <c r="J88" s="71"/>
    </row>
    <row r="89" spans="2:15" s="4" customFormat="1" ht="53.4" customHeight="1" x14ac:dyDescent="0.2">
      <c r="B89" s="13"/>
      <c r="C89" s="12"/>
      <c r="D89" s="13"/>
      <c r="E89" s="80"/>
      <c r="F89" s="81"/>
      <c r="G89" s="81"/>
      <c r="H89" s="81"/>
      <c r="I89" s="81"/>
      <c r="J89" s="82"/>
      <c r="K89" s="4" t="s">
        <v>373</v>
      </c>
      <c r="O89" s="4">
        <v>20</v>
      </c>
    </row>
    <row r="90" spans="2:15" s="4" customFormat="1" ht="19.8" customHeight="1" x14ac:dyDescent="0.2">
      <c r="B90" s="13"/>
      <c r="C90" s="12"/>
      <c r="D90" s="13"/>
      <c r="E90" s="57" t="str">
        <f>IF(J87="f",IF(E89="","上記その他の欄に、具体的にご記入ください。",""),"")</f>
        <v/>
      </c>
      <c r="F90" s="59" t="str">
        <f>IF(J87&lt;&gt;"f",IF(E89="","","その他を選択してから入力してください。集計シートには反映されません、"),"")</f>
        <v/>
      </c>
      <c r="G90" s="22"/>
      <c r="H90" s="22"/>
      <c r="I90" s="22"/>
      <c r="J90" s="22"/>
    </row>
    <row r="91" spans="2:15" s="4" customFormat="1" ht="70.8" customHeight="1" x14ac:dyDescent="0.2">
      <c r="B91" s="17" t="s">
        <v>143</v>
      </c>
      <c r="C91" s="75" t="s">
        <v>189</v>
      </c>
      <c r="D91" s="75"/>
      <c r="E91" s="75"/>
      <c r="F91" s="75"/>
      <c r="G91" s="75"/>
      <c r="H91" s="75"/>
      <c r="I91" s="13"/>
      <c r="J91" s="13"/>
    </row>
    <row r="92" spans="2:15" s="4" customFormat="1" ht="10.8" customHeight="1" x14ac:dyDescent="0.2">
      <c r="B92" s="13"/>
      <c r="C92" s="13"/>
      <c r="D92" s="12"/>
      <c r="E92" s="16"/>
      <c r="F92" s="13"/>
      <c r="G92" s="13"/>
      <c r="H92" s="13"/>
      <c r="I92" s="13"/>
      <c r="J92" s="13"/>
    </row>
    <row r="93" spans="2:15" s="4" customFormat="1" ht="26.4" customHeight="1" x14ac:dyDescent="0.2">
      <c r="B93" s="13"/>
      <c r="C93" s="12" t="s">
        <v>69</v>
      </c>
      <c r="D93" s="75" t="s">
        <v>393</v>
      </c>
      <c r="E93" s="75"/>
      <c r="F93" s="75"/>
      <c r="G93" s="75"/>
      <c r="H93" s="75"/>
      <c r="I93" s="13"/>
      <c r="J93" s="13"/>
    </row>
    <row r="94" spans="2:15" s="4" customFormat="1" ht="15.6" customHeight="1" x14ac:dyDescent="0.2">
      <c r="B94" s="13"/>
      <c r="C94" s="13"/>
      <c r="D94" s="12" t="s">
        <v>83</v>
      </c>
      <c r="E94" s="74" t="s">
        <v>190</v>
      </c>
      <c r="F94" s="79"/>
      <c r="G94" s="79"/>
      <c r="H94" s="79"/>
      <c r="I94" s="13"/>
      <c r="J94" s="13"/>
    </row>
    <row r="95" spans="2:15" s="4" customFormat="1" ht="14.25" customHeight="1" x14ac:dyDescent="0.2">
      <c r="B95" s="13"/>
      <c r="C95" s="13"/>
      <c r="D95" s="12" t="s">
        <v>67</v>
      </c>
      <c r="E95" s="74" t="s">
        <v>191</v>
      </c>
      <c r="F95" s="79"/>
      <c r="G95" s="79"/>
      <c r="H95" s="79"/>
      <c r="I95" s="13"/>
      <c r="J95" s="70"/>
      <c r="O95" s="4">
        <v>21</v>
      </c>
    </row>
    <row r="96" spans="2:15" s="4" customFormat="1" ht="15.6" customHeight="1" x14ac:dyDescent="0.2">
      <c r="B96" s="13"/>
      <c r="C96" s="13"/>
      <c r="D96" s="12" t="s">
        <v>68</v>
      </c>
      <c r="E96" s="74" t="s">
        <v>118</v>
      </c>
      <c r="F96" s="79"/>
      <c r="G96" s="79"/>
      <c r="H96" s="79"/>
      <c r="I96" s="13"/>
      <c r="J96" s="71"/>
    </row>
    <row r="97" spans="2:15" s="4" customFormat="1" ht="9" customHeight="1" x14ac:dyDescent="0.2">
      <c r="B97" s="13"/>
      <c r="C97" s="13"/>
      <c r="D97" s="12"/>
      <c r="E97" s="16"/>
      <c r="F97" s="13"/>
      <c r="G97" s="13"/>
      <c r="H97" s="13"/>
      <c r="I97" s="13"/>
      <c r="J97" s="13"/>
    </row>
    <row r="98" spans="2:15" s="4" customFormat="1" ht="26.4" customHeight="1" x14ac:dyDescent="0.2">
      <c r="B98" s="13"/>
      <c r="C98" s="12" t="s">
        <v>72</v>
      </c>
      <c r="D98" s="75" t="s">
        <v>394</v>
      </c>
      <c r="E98" s="75"/>
      <c r="F98" s="75"/>
      <c r="G98" s="75"/>
      <c r="H98" s="75"/>
      <c r="I98" s="13"/>
      <c r="J98" s="13"/>
    </row>
    <row r="99" spans="2:15" s="4" customFormat="1" ht="16.5" customHeight="1" x14ac:dyDescent="0.2">
      <c r="B99" s="13"/>
      <c r="C99" s="13"/>
      <c r="D99" s="12" t="s">
        <v>83</v>
      </c>
      <c r="E99" s="74" t="s">
        <v>192</v>
      </c>
      <c r="F99" s="79"/>
      <c r="G99" s="79"/>
      <c r="H99" s="79"/>
      <c r="I99" s="13"/>
      <c r="J99" s="13"/>
    </row>
    <row r="100" spans="2:15" s="4" customFormat="1" ht="24" customHeight="1" x14ac:dyDescent="0.2">
      <c r="B100" s="13"/>
      <c r="C100" s="13"/>
      <c r="D100" s="12" t="s">
        <v>67</v>
      </c>
      <c r="E100" s="74" t="s">
        <v>193</v>
      </c>
      <c r="F100" s="79"/>
      <c r="G100" s="79"/>
      <c r="H100" s="79"/>
      <c r="I100" s="13"/>
      <c r="J100" s="13"/>
    </row>
    <row r="101" spans="2:15" s="4" customFormat="1" ht="16.5" customHeight="1" x14ac:dyDescent="0.2">
      <c r="B101" s="13"/>
      <c r="C101" s="13"/>
      <c r="D101" s="12" t="s">
        <v>85</v>
      </c>
      <c r="E101" s="74" t="s">
        <v>194</v>
      </c>
      <c r="F101" s="79"/>
      <c r="G101" s="79"/>
      <c r="H101" s="79"/>
      <c r="I101" s="13"/>
      <c r="J101" s="70"/>
      <c r="O101" s="4">
        <v>22</v>
      </c>
    </row>
    <row r="102" spans="2:15" s="4" customFormat="1" ht="13.5" customHeight="1" x14ac:dyDescent="0.2">
      <c r="B102" s="13"/>
      <c r="C102" s="13"/>
      <c r="D102" s="12" t="s">
        <v>91</v>
      </c>
      <c r="E102" s="74" t="s">
        <v>120</v>
      </c>
      <c r="F102" s="79"/>
      <c r="G102" s="79"/>
      <c r="H102" s="79"/>
      <c r="I102" s="13"/>
      <c r="J102" s="71"/>
    </row>
    <row r="103" spans="2:15" s="4" customFormat="1" ht="9" customHeight="1" x14ac:dyDescent="0.2">
      <c r="B103" s="13"/>
      <c r="C103" s="13"/>
      <c r="D103" s="12"/>
      <c r="E103" s="18"/>
      <c r="F103" s="15"/>
      <c r="G103" s="15"/>
      <c r="H103" s="15"/>
      <c r="I103" s="13"/>
      <c r="J103" s="13"/>
    </row>
    <row r="104" spans="2:15" s="4" customFormat="1" ht="50.4" customHeight="1" x14ac:dyDescent="0.2">
      <c r="B104" s="13"/>
      <c r="C104" s="12" t="s">
        <v>70</v>
      </c>
      <c r="D104" s="75" t="s">
        <v>395</v>
      </c>
      <c r="E104" s="75"/>
      <c r="F104" s="75"/>
      <c r="G104" s="75"/>
      <c r="H104" s="75"/>
      <c r="I104" s="13"/>
      <c r="J104" s="13"/>
    </row>
    <row r="105" spans="2:15" s="4" customFormat="1" ht="15.6" customHeight="1" x14ac:dyDescent="0.2">
      <c r="B105" s="13"/>
      <c r="C105" s="13"/>
      <c r="D105" s="12" t="s">
        <v>64</v>
      </c>
      <c r="E105" s="74" t="s">
        <v>138</v>
      </c>
      <c r="F105" s="74"/>
      <c r="G105" s="74"/>
      <c r="H105" s="74"/>
      <c r="I105" s="13"/>
      <c r="J105" s="13"/>
    </row>
    <row r="106" spans="2:15" s="4" customFormat="1" ht="27" customHeight="1" x14ac:dyDescent="0.2">
      <c r="B106" s="13"/>
      <c r="C106" s="13"/>
      <c r="D106" s="12" t="s">
        <v>67</v>
      </c>
      <c r="E106" s="74" t="s">
        <v>195</v>
      </c>
      <c r="F106" s="74"/>
      <c r="G106" s="74"/>
      <c r="H106" s="74"/>
      <c r="I106" s="13"/>
      <c r="J106" s="70"/>
      <c r="O106" s="4">
        <v>23</v>
      </c>
    </row>
    <row r="107" spans="2:15" s="4" customFormat="1" ht="15.6" customHeight="1" x14ac:dyDescent="0.2">
      <c r="B107" s="13"/>
      <c r="C107" s="13"/>
      <c r="D107" s="12" t="s">
        <v>68</v>
      </c>
      <c r="E107" s="74" t="s">
        <v>118</v>
      </c>
      <c r="F107" s="74"/>
      <c r="G107" s="74"/>
      <c r="H107" s="74"/>
      <c r="I107" s="13"/>
      <c r="J107" s="71"/>
    </row>
    <row r="108" spans="2:15" s="4" customFormat="1" ht="9" customHeight="1" x14ac:dyDescent="0.2">
      <c r="B108" s="13"/>
      <c r="C108" s="13"/>
      <c r="D108" s="12"/>
      <c r="E108" s="24"/>
      <c r="F108" s="25"/>
      <c r="G108" s="26"/>
      <c r="H108" s="26"/>
      <c r="I108" s="26"/>
      <c r="J108" s="26"/>
    </row>
    <row r="109" spans="2:15" s="4" customFormat="1" ht="27.75" customHeight="1" x14ac:dyDescent="0.2">
      <c r="B109" s="13"/>
      <c r="C109" s="12" t="s">
        <v>71</v>
      </c>
      <c r="D109" s="75" t="s">
        <v>396</v>
      </c>
      <c r="E109" s="75"/>
      <c r="F109" s="75"/>
      <c r="G109" s="75"/>
      <c r="H109" s="75"/>
      <c r="I109" s="13"/>
      <c r="J109" s="33"/>
    </row>
    <row r="110" spans="2:15" s="4" customFormat="1" ht="18" customHeight="1" x14ac:dyDescent="0.2">
      <c r="B110" s="13"/>
      <c r="C110" s="12"/>
      <c r="D110" s="12" t="s">
        <v>83</v>
      </c>
      <c r="E110" s="74" t="s">
        <v>196</v>
      </c>
      <c r="F110" s="74"/>
      <c r="G110" s="74"/>
      <c r="H110" s="74"/>
      <c r="I110" s="13"/>
      <c r="J110" s="31"/>
      <c r="O110" s="4">
        <v>24</v>
      </c>
    </row>
    <row r="111" spans="2:15" s="4" customFormat="1" ht="17.25" customHeight="1" x14ac:dyDescent="0.2">
      <c r="B111" s="13"/>
      <c r="C111" s="12"/>
      <c r="D111" s="12" t="s">
        <v>67</v>
      </c>
      <c r="E111" s="74" t="s">
        <v>197</v>
      </c>
      <c r="F111" s="74"/>
      <c r="G111" s="74"/>
      <c r="H111" s="74"/>
      <c r="I111" s="13"/>
      <c r="J111" s="31"/>
      <c r="O111" s="4">
        <v>25</v>
      </c>
    </row>
    <row r="112" spans="2:15" s="4" customFormat="1" ht="18" customHeight="1" x14ac:dyDescent="0.2">
      <c r="B112" s="13"/>
      <c r="C112" s="12"/>
      <c r="D112" s="12" t="s">
        <v>68</v>
      </c>
      <c r="E112" s="74" t="s">
        <v>198</v>
      </c>
      <c r="F112" s="74"/>
      <c r="G112" s="74"/>
      <c r="H112" s="74"/>
      <c r="I112" s="13"/>
      <c r="J112" s="31"/>
      <c r="O112" s="56">
        <v>26</v>
      </c>
    </row>
    <row r="113" spans="2:15" s="4" customFormat="1" ht="17.25" customHeight="1" x14ac:dyDescent="0.2">
      <c r="B113" s="13"/>
      <c r="C113" s="12"/>
      <c r="D113" s="12" t="s">
        <v>73</v>
      </c>
      <c r="E113" s="74" t="s">
        <v>199</v>
      </c>
      <c r="F113" s="74"/>
      <c r="G113" s="74"/>
      <c r="H113" s="74"/>
      <c r="I113" s="13"/>
      <c r="J113" s="31"/>
      <c r="O113" s="56">
        <v>27</v>
      </c>
    </row>
    <row r="114" spans="2:15" s="4" customFormat="1" ht="15.75" customHeight="1" x14ac:dyDescent="0.2">
      <c r="B114" s="13"/>
      <c r="C114" s="12"/>
      <c r="D114" s="12" t="s">
        <v>74</v>
      </c>
      <c r="E114" s="73" t="s">
        <v>293</v>
      </c>
      <c r="F114" s="73"/>
      <c r="G114" s="73"/>
      <c r="H114" s="73"/>
      <c r="I114" s="13"/>
      <c r="J114" s="31"/>
      <c r="O114" s="56">
        <v>28</v>
      </c>
    </row>
    <row r="115" spans="2:15" s="4" customFormat="1" ht="48" customHeight="1" x14ac:dyDescent="0.2">
      <c r="B115" s="13"/>
      <c r="C115" s="12"/>
      <c r="D115" s="13"/>
      <c r="E115" s="80"/>
      <c r="F115" s="81"/>
      <c r="G115" s="81"/>
      <c r="H115" s="81"/>
      <c r="I115" s="81"/>
      <c r="J115" s="82"/>
      <c r="K115" s="4" t="s">
        <v>373</v>
      </c>
      <c r="O115" s="56">
        <v>29</v>
      </c>
    </row>
    <row r="116" spans="2:15" s="4" customFormat="1" ht="15" customHeight="1" x14ac:dyDescent="0.2">
      <c r="B116" s="13"/>
      <c r="C116" s="12"/>
      <c r="D116" s="13"/>
      <c r="E116" s="58" t="str">
        <f>IF(J114="○",IF(E115="","上記その他の欄に、具体的にご記入ください。",""),"")</f>
        <v/>
      </c>
      <c r="F116" s="58" t="str">
        <f>IF(J114="",IF(E115="","","その他を選択してから入力してください。集計シートには反映されません、"),"")</f>
        <v/>
      </c>
      <c r="G116" s="29"/>
      <c r="H116" s="29"/>
      <c r="I116" s="29"/>
      <c r="J116" s="29"/>
    </row>
    <row r="117" spans="2:15" ht="59.4" customHeight="1" x14ac:dyDescent="0.2">
      <c r="B117" s="23"/>
      <c r="C117" s="30" t="s">
        <v>172</v>
      </c>
      <c r="D117" s="75" t="s">
        <v>397</v>
      </c>
      <c r="E117" s="75"/>
      <c r="F117" s="75"/>
      <c r="G117" s="75"/>
      <c r="H117" s="75"/>
      <c r="I117" s="23"/>
      <c r="J117" s="23"/>
    </row>
    <row r="118" spans="2:15" ht="27.75" customHeight="1" x14ac:dyDescent="0.2">
      <c r="B118" s="23"/>
      <c r="C118" s="23"/>
      <c r="D118" s="12" t="s">
        <v>83</v>
      </c>
      <c r="E118" s="74" t="s">
        <v>140</v>
      </c>
      <c r="F118" s="74"/>
      <c r="G118" s="74"/>
      <c r="H118" s="74"/>
      <c r="I118" s="23"/>
      <c r="J118" s="23"/>
    </row>
    <row r="119" spans="2:15" ht="25.5" customHeight="1" x14ac:dyDescent="0.2">
      <c r="B119" s="23"/>
      <c r="C119" s="23"/>
      <c r="D119" s="12" t="s">
        <v>67</v>
      </c>
      <c r="E119" s="74" t="s">
        <v>202</v>
      </c>
      <c r="F119" s="74"/>
      <c r="G119" s="74"/>
      <c r="H119" s="74"/>
      <c r="I119" s="23"/>
      <c r="J119" s="23"/>
    </row>
    <row r="120" spans="2:15" ht="18" customHeight="1" x14ac:dyDescent="0.2">
      <c r="B120" s="23"/>
      <c r="C120" s="23"/>
      <c r="D120" s="12" t="s">
        <v>68</v>
      </c>
      <c r="E120" s="72" t="s">
        <v>139</v>
      </c>
      <c r="F120" s="72"/>
      <c r="G120" s="72"/>
      <c r="H120" s="72"/>
      <c r="I120" s="23"/>
      <c r="J120" s="70"/>
      <c r="O120" s="1">
        <v>30</v>
      </c>
    </row>
    <row r="121" spans="2:15" ht="16.5" customHeight="1" x14ac:dyDescent="0.2">
      <c r="B121" s="23"/>
      <c r="C121" s="23"/>
      <c r="D121" s="12" t="s">
        <v>73</v>
      </c>
      <c r="E121" s="72" t="s">
        <v>180</v>
      </c>
      <c r="F121" s="72"/>
      <c r="G121" s="72"/>
      <c r="H121" s="72"/>
      <c r="I121" s="23"/>
      <c r="J121" s="71"/>
    </row>
    <row r="122" spans="2:15" ht="15" customHeight="1" x14ac:dyDescent="0.2">
      <c r="B122" s="23"/>
      <c r="C122" s="23"/>
      <c r="D122" s="12"/>
      <c r="E122" s="23"/>
      <c r="F122" s="23"/>
      <c r="G122" s="23"/>
      <c r="H122" s="23"/>
      <c r="I122" s="23"/>
      <c r="J122" s="23"/>
    </row>
    <row r="123" spans="2:15" s="4" customFormat="1" ht="39" customHeight="1" x14ac:dyDescent="0.2">
      <c r="B123" s="13"/>
      <c r="C123" s="12" t="s">
        <v>102</v>
      </c>
      <c r="D123" s="75" t="s">
        <v>398</v>
      </c>
      <c r="E123" s="75"/>
      <c r="F123" s="75"/>
      <c r="G123" s="75"/>
      <c r="H123" s="75"/>
      <c r="I123" s="13"/>
      <c r="J123" s="13"/>
    </row>
    <row r="124" spans="2:15" s="4" customFormat="1" ht="15.6" customHeight="1" x14ac:dyDescent="0.2">
      <c r="B124" s="13"/>
      <c r="C124" s="13"/>
      <c r="D124" s="12" t="s">
        <v>83</v>
      </c>
      <c r="E124" s="74" t="s">
        <v>141</v>
      </c>
      <c r="F124" s="79"/>
      <c r="G124" s="79"/>
      <c r="H124" s="79"/>
      <c r="I124" s="13"/>
      <c r="J124" s="13"/>
    </row>
    <row r="125" spans="2:15" s="4" customFormat="1" ht="24.6" customHeight="1" x14ac:dyDescent="0.2">
      <c r="B125" s="13"/>
      <c r="C125" s="13"/>
      <c r="D125" s="12" t="s">
        <v>67</v>
      </c>
      <c r="E125" s="74" t="s">
        <v>200</v>
      </c>
      <c r="F125" s="79"/>
      <c r="G125" s="79"/>
      <c r="H125" s="79"/>
      <c r="I125" s="13"/>
      <c r="J125" s="13"/>
    </row>
    <row r="126" spans="2:15" s="4" customFormat="1" ht="26.4" customHeight="1" x14ac:dyDescent="0.2">
      <c r="B126" s="13"/>
      <c r="C126" s="13"/>
      <c r="D126" s="12" t="s">
        <v>85</v>
      </c>
      <c r="E126" s="74" t="s">
        <v>201</v>
      </c>
      <c r="F126" s="79"/>
      <c r="G126" s="79"/>
      <c r="H126" s="79"/>
      <c r="I126" s="13"/>
      <c r="J126" s="70"/>
      <c r="O126" s="4">
        <v>31</v>
      </c>
    </row>
    <row r="127" spans="2:15" s="4" customFormat="1" ht="13.2" customHeight="1" x14ac:dyDescent="0.2">
      <c r="B127" s="13"/>
      <c r="C127" s="13"/>
      <c r="D127" s="12" t="s">
        <v>91</v>
      </c>
      <c r="E127" s="74" t="s">
        <v>120</v>
      </c>
      <c r="F127" s="79"/>
      <c r="G127" s="79"/>
      <c r="H127" s="79"/>
      <c r="I127" s="13"/>
      <c r="J127" s="71"/>
    </row>
    <row r="128" spans="2:15" s="4" customFormat="1" ht="15" customHeight="1" x14ac:dyDescent="0.2">
      <c r="B128" s="13"/>
      <c r="C128" s="13"/>
      <c r="D128" s="12"/>
      <c r="E128" s="24"/>
      <c r="F128" s="25"/>
      <c r="G128" s="26"/>
      <c r="H128" s="26"/>
      <c r="I128" s="26"/>
      <c r="J128" s="26"/>
    </row>
    <row r="129" spans="2:15" s="4" customFormat="1" ht="63.6" customHeight="1" x14ac:dyDescent="0.2">
      <c r="B129" s="13"/>
      <c r="C129" s="12" t="s">
        <v>104</v>
      </c>
      <c r="D129" s="75" t="s">
        <v>399</v>
      </c>
      <c r="E129" s="75"/>
      <c r="F129" s="75"/>
      <c r="G129" s="75"/>
      <c r="H129" s="75"/>
      <c r="I129" s="13"/>
      <c r="J129" s="13"/>
    </row>
    <row r="130" spans="2:15" s="4" customFormat="1" ht="15.6" customHeight="1" x14ac:dyDescent="0.2">
      <c r="B130" s="13"/>
      <c r="C130" s="13"/>
      <c r="D130" s="12" t="s">
        <v>83</v>
      </c>
      <c r="E130" s="74" t="s">
        <v>142</v>
      </c>
      <c r="F130" s="79"/>
      <c r="G130" s="79"/>
      <c r="H130" s="79"/>
      <c r="I130" s="13"/>
      <c r="J130" s="13"/>
    </row>
    <row r="131" spans="2:15" s="4" customFormat="1" ht="15.6" customHeight="1" x14ac:dyDescent="0.2">
      <c r="B131" s="13"/>
      <c r="C131" s="13"/>
      <c r="D131" s="12" t="s">
        <v>67</v>
      </c>
      <c r="E131" s="74" t="s">
        <v>299</v>
      </c>
      <c r="F131" s="79"/>
      <c r="G131" s="79"/>
      <c r="H131" s="79"/>
      <c r="I131" s="13"/>
      <c r="J131" s="70"/>
      <c r="O131" s="4">
        <v>32</v>
      </c>
    </row>
    <row r="132" spans="2:15" s="4" customFormat="1" ht="15.6" customHeight="1" x14ac:dyDescent="0.2">
      <c r="B132" s="13"/>
      <c r="C132" s="13"/>
      <c r="D132" s="12" t="s">
        <v>85</v>
      </c>
      <c r="E132" s="73" t="s">
        <v>292</v>
      </c>
      <c r="F132" s="73"/>
      <c r="G132" s="73"/>
      <c r="H132" s="73"/>
      <c r="I132" s="13"/>
      <c r="J132" s="71"/>
      <c r="K132" s="4" t="s">
        <v>372</v>
      </c>
    </row>
    <row r="133" spans="2:15" s="4" customFormat="1" ht="49.8" customHeight="1" x14ac:dyDescent="0.2">
      <c r="B133" s="13"/>
      <c r="C133" s="12"/>
      <c r="D133" s="13"/>
      <c r="E133" s="80"/>
      <c r="F133" s="81"/>
      <c r="G133" s="81"/>
      <c r="H133" s="81"/>
      <c r="I133" s="81"/>
      <c r="J133" s="82"/>
      <c r="O133" s="4">
        <v>33</v>
      </c>
    </row>
    <row r="134" spans="2:15" ht="14.4" x14ac:dyDescent="0.2">
      <c r="B134" s="23"/>
      <c r="C134" s="23"/>
      <c r="D134" s="23"/>
      <c r="E134" s="62" t="str">
        <f>IF(J131="c",IF(E133="","上記その他の欄に、具体的にご記入ください。",""),"")</f>
        <v/>
      </c>
      <c r="F134" s="59" t="str">
        <f>IF(J131&lt;&gt;"c",IF(E133="","","その他を選択してから入力してください。集計シートには反映されません、"),"")</f>
        <v/>
      </c>
      <c r="G134" s="60"/>
      <c r="H134" s="60"/>
      <c r="I134" s="60"/>
      <c r="J134" s="60"/>
    </row>
    <row r="135" spans="2:15" x14ac:dyDescent="0.2">
      <c r="B135" s="16"/>
      <c r="C135" s="13"/>
      <c r="D135" s="13"/>
      <c r="E135" s="13"/>
      <c r="F135" s="13"/>
      <c r="G135" s="13"/>
      <c r="H135" s="13"/>
      <c r="I135" s="13"/>
      <c r="J135" s="13"/>
    </row>
    <row r="136" spans="2:15" ht="21.6" customHeight="1" x14ac:dyDescent="0.2">
      <c r="B136" s="76" t="s">
        <v>291</v>
      </c>
      <c r="C136" s="77"/>
      <c r="D136" s="77"/>
      <c r="E136" s="78"/>
      <c r="F136" s="13"/>
      <c r="G136" s="13"/>
      <c r="H136" s="13"/>
      <c r="I136" s="13"/>
      <c r="J136" s="13"/>
    </row>
    <row r="137" spans="2:15" x14ac:dyDescent="0.2">
      <c r="B137" s="16"/>
      <c r="C137" s="13"/>
      <c r="D137" s="13"/>
      <c r="E137" s="13"/>
      <c r="F137" s="13"/>
      <c r="G137" s="13"/>
      <c r="H137" s="13"/>
      <c r="I137" s="13"/>
      <c r="J137" s="13"/>
    </row>
    <row r="138" spans="2:15" ht="16.2" customHeight="1" x14ac:dyDescent="0.2">
      <c r="B138" s="17" t="s">
        <v>63</v>
      </c>
      <c r="C138" s="84" t="s">
        <v>207</v>
      </c>
      <c r="D138" s="84"/>
      <c r="E138" s="84"/>
      <c r="F138" s="84"/>
      <c r="G138" s="84"/>
      <c r="H138" s="84"/>
      <c r="I138" s="13"/>
      <c r="J138" s="13"/>
    </row>
    <row r="139" spans="2:15" x14ac:dyDescent="0.2">
      <c r="B139" s="13"/>
      <c r="C139" s="13"/>
      <c r="D139" s="12"/>
      <c r="E139" s="16"/>
      <c r="F139" s="13"/>
      <c r="G139" s="13"/>
      <c r="H139" s="13"/>
      <c r="I139" s="13"/>
      <c r="J139" s="13"/>
    </row>
    <row r="140" spans="2:15" ht="51" customHeight="1" x14ac:dyDescent="0.2">
      <c r="B140" s="13"/>
      <c r="C140" s="12" t="s">
        <v>69</v>
      </c>
      <c r="D140" s="75" t="s">
        <v>400</v>
      </c>
      <c r="E140" s="75"/>
      <c r="F140" s="75"/>
      <c r="G140" s="75"/>
      <c r="H140" s="75"/>
      <c r="I140" s="13"/>
      <c r="J140" s="13"/>
    </row>
    <row r="141" spans="2:15" ht="15.6" customHeight="1" x14ac:dyDescent="0.2">
      <c r="B141" s="13"/>
      <c r="C141" s="13"/>
      <c r="D141" s="12" t="s">
        <v>83</v>
      </c>
      <c r="E141" s="74" t="s">
        <v>208</v>
      </c>
      <c r="F141" s="74"/>
      <c r="G141" s="74"/>
      <c r="H141" s="74"/>
      <c r="I141" s="13"/>
      <c r="J141" s="13"/>
    </row>
    <row r="142" spans="2:15" ht="15.6" customHeight="1" x14ac:dyDescent="0.2">
      <c r="B142" s="13"/>
      <c r="C142" s="13"/>
      <c r="D142" s="12" t="s">
        <v>84</v>
      </c>
      <c r="E142" s="74" t="s">
        <v>209</v>
      </c>
      <c r="F142" s="74"/>
      <c r="G142" s="74"/>
      <c r="H142" s="74"/>
      <c r="I142" s="13"/>
      <c r="J142" s="13"/>
    </row>
    <row r="143" spans="2:15" ht="15.6" customHeight="1" x14ac:dyDescent="0.2">
      <c r="B143" s="13"/>
      <c r="C143" s="13"/>
      <c r="D143" s="12" t="s">
        <v>85</v>
      </c>
      <c r="E143" s="74" t="s">
        <v>210</v>
      </c>
      <c r="F143" s="74"/>
      <c r="G143" s="74"/>
      <c r="H143" s="74"/>
      <c r="I143" s="13"/>
      <c r="J143" s="13"/>
    </row>
    <row r="144" spans="2:15" ht="15.6" customHeight="1" x14ac:dyDescent="0.2">
      <c r="B144" s="13"/>
      <c r="C144" s="13"/>
      <c r="D144" s="12" t="s">
        <v>91</v>
      </c>
      <c r="E144" s="74" t="s">
        <v>211</v>
      </c>
      <c r="F144" s="74"/>
      <c r="G144" s="74"/>
      <c r="H144" s="74"/>
      <c r="I144" s="13"/>
      <c r="J144" s="70"/>
      <c r="O144" s="1">
        <v>34</v>
      </c>
    </row>
    <row r="145" spans="2:15" ht="15.6" customHeight="1" x14ac:dyDescent="0.2">
      <c r="B145" s="13"/>
      <c r="C145" s="13"/>
      <c r="D145" s="12" t="s">
        <v>92</v>
      </c>
      <c r="E145" s="74" t="s">
        <v>120</v>
      </c>
      <c r="F145" s="74"/>
      <c r="G145" s="74"/>
      <c r="H145" s="74"/>
      <c r="I145" s="13"/>
      <c r="J145" s="71"/>
    </row>
    <row r="146" spans="2:15" x14ac:dyDescent="0.2">
      <c r="B146" s="13"/>
      <c r="C146" s="13"/>
      <c r="D146" s="12"/>
      <c r="E146" s="16"/>
      <c r="F146" s="13"/>
      <c r="G146" s="13"/>
      <c r="H146" s="13"/>
      <c r="I146" s="13"/>
      <c r="J146" s="13"/>
    </row>
    <row r="147" spans="2:15" ht="27" customHeight="1" x14ac:dyDescent="0.2">
      <c r="B147" s="13"/>
      <c r="C147" s="12" t="s">
        <v>72</v>
      </c>
      <c r="D147" s="75" t="s">
        <v>401</v>
      </c>
      <c r="E147" s="75"/>
      <c r="F147" s="75"/>
      <c r="G147" s="75"/>
      <c r="H147" s="75"/>
      <c r="I147" s="13"/>
      <c r="J147" s="13"/>
    </row>
    <row r="148" spans="2:15" ht="15.6" customHeight="1" x14ac:dyDescent="0.2">
      <c r="B148" s="13"/>
      <c r="C148" s="13"/>
      <c r="D148" s="12" t="s">
        <v>83</v>
      </c>
      <c r="E148" s="74" t="s">
        <v>212</v>
      </c>
      <c r="F148" s="79"/>
      <c r="G148" s="79"/>
      <c r="H148" s="79"/>
      <c r="I148" s="13"/>
      <c r="J148" s="13"/>
    </row>
    <row r="149" spans="2:15" ht="15.6" customHeight="1" x14ac:dyDescent="0.2">
      <c r="B149" s="13"/>
      <c r="C149" s="13"/>
      <c r="D149" s="12" t="s">
        <v>84</v>
      </c>
      <c r="E149" s="74" t="s">
        <v>213</v>
      </c>
      <c r="F149" s="79"/>
      <c r="G149" s="79"/>
      <c r="H149" s="79"/>
      <c r="I149" s="13"/>
      <c r="J149" s="13"/>
    </row>
    <row r="150" spans="2:15" ht="15.6" customHeight="1" x14ac:dyDescent="0.2">
      <c r="B150" s="13"/>
      <c r="C150" s="13"/>
      <c r="D150" s="12" t="s">
        <v>85</v>
      </c>
      <c r="E150" s="74" t="s">
        <v>214</v>
      </c>
      <c r="F150" s="79"/>
      <c r="G150" s="79"/>
      <c r="H150" s="79"/>
      <c r="I150" s="13"/>
      <c r="J150" s="13"/>
    </row>
    <row r="151" spans="2:15" ht="15.6" customHeight="1" x14ac:dyDescent="0.2">
      <c r="B151" s="13"/>
      <c r="C151" s="13"/>
      <c r="D151" s="12" t="s">
        <v>91</v>
      </c>
      <c r="E151" s="74" t="s">
        <v>215</v>
      </c>
      <c r="F151" s="79"/>
      <c r="G151" s="79"/>
      <c r="H151" s="79"/>
      <c r="I151" s="13"/>
      <c r="J151" s="70"/>
      <c r="O151" s="1">
        <v>35</v>
      </c>
    </row>
    <row r="152" spans="2:15" ht="15.6" customHeight="1" x14ac:dyDescent="0.2">
      <c r="B152" s="13"/>
      <c r="C152" s="13"/>
      <c r="D152" s="12" t="s">
        <v>92</v>
      </c>
      <c r="E152" s="74" t="s">
        <v>216</v>
      </c>
      <c r="F152" s="79"/>
      <c r="G152" s="79"/>
      <c r="H152" s="79"/>
      <c r="I152" s="13"/>
      <c r="J152" s="71"/>
    </row>
    <row r="153" spans="2:15" ht="12" customHeight="1" x14ac:dyDescent="0.2">
      <c r="B153" s="13"/>
      <c r="C153" s="13"/>
      <c r="D153" s="12"/>
      <c r="E153" s="16"/>
      <c r="F153" s="13"/>
      <c r="G153" s="13"/>
      <c r="H153" s="13"/>
      <c r="I153" s="13"/>
      <c r="J153" s="13"/>
    </row>
    <row r="154" spans="2:15" ht="27" customHeight="1" x14ac:dyDescent="0.2">
      <c r="B154" s="13"/>
      <c r="C154" s="12" t="s">
        <v>70</v>
      </c>
      <c r="D154" s="75" t="s">
        <v>402</v>
      </c>
      <c r="E154" s="75"/>
      <c r="F154" s="75"/>
      <c r="G154" s="75"/>
      <c r="H154" s="75"/>
      <c r="I154" s="13"/>
      <c r="J154" s="13"/>
    </row>
    <row r="155" spans="2:15" ht="15.6" customHeight="1" x14ac:dyDescent="0.2">
      <c r="B155" s="13"/>
      <c r="C155" s="13"/>
      <c r="D155" s="12" t="s">
        <v>83</v>
      </c>
      <c r="E155" s="74" t="s">
        <v>217</v>
      </c>
      <c r="F155" s="74"/>
      <c r="G155" s="74"/>
      <c r="H155" s="74"/>
      <c r="I155" s="13"/>
      <c r="J155" s="34"/>
      <c r="O155" s="1">
        <v>36</v>
      </c>
    </row>
    <row r="156" spans="2:15" ht="15.6" customHeight="1" x14ac:dyDescent="0.2">
      <c r="B156" s="13"/>
      <c r="C156" s="13"/>
      <c r="D156" s="12" t="s">
        <v>84</v>
      </c>
      <c r="E156" s="74" t="s">
        <v>218</v>
      </c>
      <c r="F156" s="74"/>
      <c r="G156" s="74"/>
      <c r="H156" s="74"/>
      <c r="I156" s="13"/>
      <c r="J156" s="34"/>
      <c r="O156" s="1">
        <v>37</v>
      </c>
    </row>
    <row r="157" spans="2:15" ht="15.6" customHeight="1" x14ac:dyDescent="0.2">
      <c r="B157" s="13"/>
      <c r="C157" s="13"/>
      <c r="D157" s="12" t="s">
        <v>85</v>
      </c>
      <c r="E157" s="74" t="s">
        <v>219</v>
      </c>
      <c r="F157" s="74"/>
      <c r="G157" s="74"/>
      <c r="H157" s="74"/>
      <c r="I157" s="13"/>
      <c r="J157" s="34"/>
      <c r="O157" s="1">
        <v>38</v>
      </c>
    </row>
    <row r="158" spans="2:15" ht="15.6" customHeight="1" x14ac:dyDescent="0.2">
      <c r="B158" s="13"/>
      <c r="C158" s="13"/>
      <c r="D158" s="12" t="s">
        <v>91</v>
      </c>
      <c r="E158" s="74" t="s">
        <v>220</v>
      </c>
      <c r="F158" s="74"/>
      <c r="G158" s="74"/>
      <c r="H158" s="74"/>
      <c r="I158" s="13"/>
      <c r="J158" s="34"/>
      <c r="O158" s="1">
        <v>39</v>
      </c>
    </row>
    <row r="159" spans="2:15" ht="15.6" customHeight="1" x14ac:dyDescent="0.2">
      <c r="B159" s="13"/>
      <c r="C159" s="13"/>
      <c r="D159" s="12" t="s">
        <v>92</v>
      </c>
      <c r="E159" s="74" t="s">
        <v>221</v>
      </c>
      <c r="F159" s="74"/>
      <c r="G159" s="74"/>
      <c r="H159" s="74"/>
      <c r="I159" s="13"/>
      <c r="J159" s="34"/>
      <c r="O159" s="1">
        <v>40</v>
      </c>
    </row>
    <row r="160" spans="2:15" ht="15.6" customHeight="1" x14ac:dyDescent="0.2">
      <c r="B160" s="13"/>
      <c r="C160" s="13"/>
      <c r="D160" s="12" t="s">
        <v>75</v>
      </c>
      <c r="E160" s="74" t="s">
        <v>222</v>
      </c>
      <c r="F160" s="74"/>
      <c r="G160" s="74"/>
      <c r="H160" s="74"/>
      <c r="I160" s="13"/>
      <c r="J160" s="34"/>
      <c r="O160" s="1">
        <v>41</v>
      </c>
    </row>
    <row r="161" spans="2:15" ht="15.6" customHeight="1" x14ac:dyDescent="0.2">
      <c r="B161" s="13"/>
      <c r="C161" s="13"/>
      <c r="D161" s="12" t="s">
        <v>76</v>
      </c>
      <c r="E161" s="74" t="s">
        <v>223</v>
      </c>
      <c r="F161" s="74"/>
      <c r="G161" s="74"/>
      <c r="H161" s="74"/>
      <c r="I161" s="13"/>
      <c r="J161" s="34"/>
      <c r="O161" s="1">
        <v>42</v>
      </c>
    </row>
    <row r="162" spans="2:15" ht="15.6" customHeight="1" x14ac:dyDescent="0.2">
      <c r="B162" s="13"/>
      <c r="C162" s="13"/>
      <c r="D162" s="12" t="s">
        <v>77</v>
      </c>
      <c r="E162" s="74" t="s">
        <v>224</v>
      </c>
      <c r="F162" s="74"/>
      <c r="G162" s="74"/>
      <c r="H162" s="74"/>
      <c r="I162" s="13"/>
      <c r="J162" s="34"/>
      <c r="O162" s="1">
        <v>43</v>
      </c>
    </row>
    <row r="163" spans="2:15" ht="15.6" customHeight="1" x14ac:dyDescent="0.2">
      <c r="B163" s="13"/>
      <c r="C163" s="13"/>
      <c r="D163" s="12" t="s">
        <v>79</v>
      </c>
      <c r="E163" s="73" t="s">
        <v>282</v>
      </c>
      <c r="F163" s="73"/>
      <c r="G163" s="73"/>
      <c r="H163" s="73"/>
      <c r="I163" s="13"/>
      <c r="J163" s="34"/>
      <c r="O163" s="1">
        <v>44</v>
      </c>
    </row>
    <row r="164" spans="2:15" ht="48" customHeight="1" x14ac:dyDescent="0.2">
      <c r="B164" s="13"/>
      <c r="C164" s="13"/>
      <c r="D164" s="12"/>
      <c r="E164" s="80"/>
      <c r="F164" s="87"/>
      <c r="G164" s="87"/>
      <c r="H164" s="87"/>
      <c r="I164" s="87"/>
      <c r="J164" s="88"/>
      <c r="K164" s="1" t="s">
        <v>372</v>
      </c>
      <c r="O164" s="1">
        <v>45</v>
      </c>
    </row>
    <row r="165" spans="2:15" ht="12" customHeight="1" x14ac:dyDescent="0.2">
      <c r="B165" s="13"/>
      <c r="C165" s="13"/>
      <c r="D165" s="12"/>
      <c r="E165" s="58" t="str">
        <f>IF(J163="○",IF(E164="","上記その他の欄に、具体的にご記入ください。",""),"")</f>
        <v/>
      </c>
      <c r="F165" s="58" t="str">
        <f>IF(J163="",IF(E164="","","その他を選択してから入力してください。集計シートには反映されません、"),"")</f>
        <v/>
      </c>
      <c r="G165" s="55"/>
      <c r="H165" s="55"/>
      <c r="I165" s="55"/>
      <c r="J165" s="55"/>
    </row>
    <row r="166" spans="2:15" ht="25.8" customHeight="1" x14ac:dyDescent="0.2">
      <c r="B166" s="13"/>
      <c r="C166" s="12" t="s">
        <v>71</v>
      </c>
      <c r="D166" s="75" t="s">
        <v>403</v>
      </c>
      <c r="E166" s="75"/>
      <c r="F166" s="75"/>
      <c r="G166" s="75"/>
      <c r="H166" s="75"/>
      <c r="I166" s="13"/>
      <c r="J166" s="13"/>
    </row>
    <row r="167" spans="2:15" ht="16.2" x14ac:dyDescent="0.2">
      <c r="B167" s="13"/>
      <c r="C167" s="13"/>
      <c r="D167" s="12" t="s">
        <v>83</v>
      </c>
      <c r="E167" s="74" t="s">
        <v>225</v>
      </c>
      <c r="F167" s="79"/>
      <c r="G167" s="79"/>
      <c r="H167" s="79"/>
      <c r="I167" s="13"/>
      <c r="J167" s="34"/>
      <c r="O167" s="1">
        <v>46</v>
      </c>
    </row>
    <row r="168" spans="2:15" ht="16.2" customHeight="1" x14ac:dyDescent="0.2">
      <c r="B168" s="13"/>
      <c r="C168" s="13"/>
      <c r="D168" s="12" t="s">
        <v>84</v>
      </c>
      <c r="E168" s="74" t="s">
        <v>226</v>
      </c>
      <c r="F168" s="79"/>
      <c r="G168" s="79"/>
      <c r="H168" s="79"/>
      <c r="I168" s="13"/>
      <c r="J168" s="34"/>
      <c r="O168" s="1">
        <v>47</v>
      </c>
    </row>
    <row r="169" spans="2:15" ht="16.2" x14ac:dyDescent="0.2">
      <c r="B169" s="13"/>
      <c r="C169" s="13"/>
      <c r="D169" s="12" t="s">
        <v>85</v>
      </c>
      <c r="E169" s="74" t="s">
        <v>227</v>
      </c>
      <c r="F169" s="79"/>
      <c r="G169" s="79"/>
      <c r="H169" s="79"/>
      <c r="I169" s="13"/>
      <c r="J169" s="34"/>
      <c r="O169" s="1">
        <v>48</v>
      </c>
    </row>
    <row r="170" spans="2:15" ht="16.2" x14ac:dyDescent="0.2">
      <c r="B170" s="13"/>
      <c r="C170" s="13"/>
      <c r="D170" s="12" t="s">
        <v>91</v>
      </c>
      <c r="E170" s="74" t="s">
        <v>228</v>
      </c>
      <c r="F170" s="79"/>
      <c r="G170" s="79"/>
      <c r="H170" s="79"/>
      <c r="I170" s="13"/>
      <c r="J170" s="34"/>
      <c r="O170" s="1">
        <v>49</v>
      </c>
    </row>
    <row r="171" spans="2:15" ht="16.2" x14ac:dyDescent="0.2">
      <c r="B171" s="13"/>
      <c r="C171" s="13"/>
      <c r="D171" s="12" t="s">
        <v>92</v>
      </c>
      <c r="E171" s="74" t="s">
        <v>229</v>
      </c>
      <c r="F171" s="79"/>
      <c r="G171" s="79"/>
      <c r="H171" s="79"/>
      <c r="I171" s="13"/>
      <c r="J171" s="34"/>
      <c r="O171" s="1">
        <v>50</v>
      </c>
    </row>
    <row r="172" spans="2:15" ht="16.2" x14ac:dyDescent="0.2">
      <c r="B172" s="13"/>
      <c r="C172" s="13"/>
      <c r="D172" s="12" t="s">
        <v>75</v>
      </c>
      <c r="E172" s="74" t="s">
        <v>300</v>
      </c>
      <c r="F172" s="74"/>
      <c r="G172" s="74"/>
      <c r="H172" s="74"/>
      <c r="I172" s="13"/>
      <c r="J172" s="34"/>
      <c r="O172" s="1">
        <v>51</v>
      </c>
    </row>
    <row r="173" spans="2:15" ht="14.4" customHeight="1" x14ac:dyDescent="0.2">
      <c r="B173" s="13"/>
      <c r="C173" s="13"/>
      <c r="D173" s="12" t="s">
        <v>76</v>
      </c>
      <c r="E173" s="73" t="s">
        <v>287</v>
      </c>
      <c r="F173" s="73"/>
      <c r="G173" s="73"/>
      <c r="H173" s="73"/>
      <c r="I173" s="13"/>
      <c r="J173" s="34"/>
      <c r="O173" s="1">
        <v>52</v>
      </c>
    </row>
    <row r="174" spans="2:15" ht="48" customHeight="1" x14ac:dyDescent="0.2">
      <c r="B174" s="13"/>
      <c r="C174" s="13"/>
      <c r="D174" s="12"/>
      <c r="E174" s="80"/>
      <c r="F174" s="81"/>
      <c r="G174" s="81"/>
      <c r="H174" s="81"/>
      <c r="I174" s="81"/>
      <c r="J174" s="82"/>
      <c r="K174" s="1" t="s">
        <v>373</v>
      </c>
      <c r="O174" s="1">
        <v>53</v>
      </c>
    </row>
    <row r="175" spans="2:15" ht="13.2" customHeight="1" x14ac:dyDescent="0.2">
      <c r="B175" s="13"/>
      <c r="C175" s="13"/>
      <c r="D175" s="12"/>
      <c r="E175" s="58" t="str">
        <f>IF(J173="○",IF(E174="","上記その他の欄に、具体的にご記入ください。",""),"")</f>
        <v/>
      </c>
      <c r="F175" s="58" t="str">
        <f>IF(J173="",IF(E174="","","その他を選択してから入力してください。集計シートには反映されません、"),"")</f>
        <v/>
      </c>
      <c r="G175" s="60"/>
      <c r="H175" s="60"/>
      <c r="I175" s="60"/>
      <c r="J175" s="60"/>
    </row>
    <row r="176" spans="2:15" ht="27.6" customHeight="1" x14ac:dyDescent="0.2">
      <c r="B176" s="17" t="s">
        <v>65</v>
      </c>
      <c r="C176" s="84" t="s">
        <v>230</v>
      </c>
      <c r="D176" s="84"/>
      <c r="E176" s="84"/>
      <c r="F176" s="84"/>
      <c r="G176" s="84"/>
      <c r="H176" s="84"/>
      <c r="I176" s="13"/>
      <c r="J176" s="13"/>
    </row>
    <row r="177" spans="2:15" x14ac:dyDescent="0.2">
      <c r="B177" s="13"/>
      <c r="C177" s="13"/>
      <c r="D177" s="12"/>
      <c r="E177" s="16"/>
      <c r="F177" s="13"/>
      <c r="G177" s="13"/>
      <c r="H177" s="13"/>
      <c r="I177" s="13"/>
      <c r="J177" s="13"/>
    </row>
    <row r="178" spans="2:15" ht="27.6" customHeight="1" x14ac:dyDescent="0.2">
      <c r="B178" s="13"/>
      <c r="C178" s="12" t="s">
        <v>69</v>
      </c>
      <c r="D178" s="75" t="s">
        <v>404</v>
      </c>
      <c r="E178" s="75"/>
      <c r="F178" s="75"/>
      <c r="G178" s="75"/>
      <c r="H178" s="75"/>
      <c r="I178" s="13"/>
      <c r="J178" s="13"/>
    </row>
    <row r="179" spans="2:15" ht="15.6" customHeight="1" x14ac:dyDescent="0.2">
      <c r="B179" s="13"/>
      <c r="C179" s="13"/>
      <c r="D179" s="20" t="s">
        <v>83</v>
      </c>
      <c r="E179" s="74" t="s">
        <v>231</v>
      </c>
      <c r="F179" s="74"/>
      <c r="G179" s="74"/>
      <c r="H179" s="74"/>
      <c r="I179" s="13"/>
      <c r="J179" s="63"/>
      <c r="O179" s="1">
        <v>54</v>
      </c>
    </row>
    <row r="180" spans="2:15" ht="15.6" customHeight="1" x14ac:dyDescent="0.2">
      <c r="B180" s="13"/>
      <c r="C180" s="13"/>
      <c r="D180" s="21" t="s">
        <v>67</v>
      </c>
      <c r="E180" s="74" t="s">
        <v>232</v>
      </c>
      <c r="F180" s="74"/>
      <c r="G180" s="74"/>
      <c r="H180" s="74"/>
      <c r="I180" s="13"/>
      <c r="J180" s="63"/>
      <c r="O180" s="1">
        <v>55</v>
      </c>
    </row>
    <row r="181" spans="2:15" ht="15.6" customHeight="1" x14ac:dyDescent="0.2">
      <c r="B181" s="13"/>
      <c r="C181" s="13"/>
      <c r="D181" s="20" t="s">
        <v>85</v>
      </c>
      <c r="E181" s="74" t="s">
        <v>405</v>
      </c>
      <c r="F181" s="74"/>
      <c r="G181" s="74"/>
      <c r="H181" s="74"/>
      <c r="I181" s="13"/>
      <c r="J181" s="63"/>
      <c r="O181" s="1">
        <v>56</v>
      </c>
    </row>
    <row r="182" spans="2:15" ht="15.6" customHeight="1" x14ac:dyDescent="0.2">
      <c r="B182" s="13"/>
      <c r="C182" s="13"/>
      <c r="D182" s="21" t="s">
        <v>91</v>
      </c>
      <c r="E182" s="74" t="s">
        <v>233</v>
      </c>
      <c r="F182" s="74"/>
      <c r="G182" s="74"/>
      <c r="H182" s="74"/>
      <c r="I182" s="13"/>
      <c r="J182" s="63"/>
      <c r="O182" s="1">
        <v>57</v>
      </c>
    </row>
    <row r="183" spans="2:15" ht="15.6" customHeight="1" x14ac:dyDescent="0.2">
      <c r="B183" s="13"/>
      <c r="C183" s="13"/>
      <c r="D183" s="21" t="s">
        <v>92</v>
      </c>
      <c r="E183" s="74" t="s">
        <v>234</v>
      </c>
      <c r="F183" s="74"/>
      <c r="G183" s="74"/>
      <c r="H183" s="74"/>
      <c r="I183" s="13"/>
      <c r="J183" s="63"/>
      <c r="O183" s="1">
        <v>58</v>
      </c>
    </row>
    <row r="184" spans="2:15" ht="15.6" customHeight="1" x14ac:dyDescent="0.2">
      <c r="B184" s="13"/>
      <c r="C184" s="13"/>
      <c r="D184" s="21" t="s">
        <v>75</v>
      </c>
      <c r="E184" s="74" t="s">
        <v>235</v>
      </c>
      <c r="F184" s="74"/>
      <c r="G184" s="74"/>
      <c r="H184" s="74"/>
      <c r="I184" s="13"/>
      <c r="J184" s="63"/>
      <c r="O184" s="1">
        <v>59</v>
      </c>
    </row>
    <row r="185" spans="2:15" ht="15.6" customHeight="1" x14ac:dyDescent="0.2">
      <c r="B185" s="13"/>
      <c r="C185" s="13"/>
      <c r="D185" s="21" t="s">
        <v>76</v>
      </c>
      <c r="E185" s="74" t="s">
        <v>236</v>
      </c>
      <c r="F185" s="74"/>
      <c r="G185" s="74"/>
      <c r="H185" s="74"/>
      <c r="I185" s="13"/>
      <c r="J185" s="64"/>
      <c r="O185" s="1">
        <v>60</v>
      </c>
    </row>
    <row r="186" spans="2:15" x14ac:dyDescent="0.2">
      <c r="B186" s="13"/>
      <c r="C186" s="13"/>
      <c r="D186" s="12"/>
      <c r="E186" s="16"/>
      <c r="F186" s="13"/>
      <c r="G186" s="13"/>
      <c r="H186" s="13"/>
      <c r="I186" s="13"/>
      <c r="J186" s="13"/>
    </row>
    <row r="187" spans="2:15" ht="25.8" customHeight="1" x14ac:dyDescent="0.2">
      <c r="B187" s="13"/>
      <c r="C187" s="12" t="s">
        <v>72</v>
      </c>
      <c r="D187" s="75" t="s">
        <v>406</v>
      </c>
      <c r="E187" s="75"/>
      <c r="F187" s="75"/>
      <c r="G187" s="75"/>
      <c r="H187" s="75"/>
      <c r="I187" s="13"/>
      <c r="J187" s="13"/>
    </row>
    <row r="188" spans="2:15" ht="15.6" customHeight="1" x14ac:dyDescent="0.2">
      <c r="B188" s="13"/>
      <c r="C188" s="13"/>
      <c r="D188" s="19" t="s">
        <v>83</v>
      </c>
      <c r="E188" s="74" t="s">
        <v>237</v>
      </c>
      <c r="F188" s="74"/>
      <c r="G188" s="74"/>
      <c r="H188" s="74"/>
      <c r="I188" s="13"/>
      <c r="J188" s="13"/>
    </row>
    <row r="189" spans="2:15" ht="15.6" customHeight="1" x14ac:dyDescent="0.2">
      <c r="B189" s="13"/>
      <c r="C189" s="13"/>
      <c r="D189" s="12" t="s">
        <v>67</v>
      </c>
      <c r="E189" s="74" t="s">
        <v>238</v>
      </c>
      <c r="F189" s="74"/>
      <c r="G189" s="74"/>
      <c r="H189" s="74"/>
      <c r="I189" s="13"/>
      <c r="J189" s="13"/>
    </row>
    <row r="190" spans="2:15" ht="15.6" customHeight="1" x14ac:dyDescent="0.2">
      <c r="B190" s="13"/>
      <c r="C190" s="13"/>
      <c r="D190" s="12" t="s">
        <v>68</v>
      </c>
      <c r="E190" s="74" t="s">
        <v>296</v>
      </c>
      <c r="F190" s="74"/>
      <c r="G190" s="74"/>
      <c r="H190" s="74"/>
      <c r="I190" s="13"/>
      <c r="J190" s="70"/>
      <c r="O190" s="1">
        <v>61</v>
      </c>
    </row>
    <row r="191" spans="2:15" ht="15.6" customHeight="1" x14ac:dyDescent="0.2">
      <c r="B191" s="13"/>
      <c r="C191" s="13"/>
      <c r="D191" s="12" t="s">
        <v>73</v>
      </c>
      <c r="E191" s="74" t="s">
        <v>120</v>
      </c>
      <c r="F191" s="74"/>
      <c r="G191" s="74"/>
      <c r="H191" s="74"/>
      <c r="I191" s="13"/>
      <c r="J191" s="71"/>
    </row>
    <row r="192" spans="2:15" x14ac:dyDescent="0.2">
      <c r="B192" s="13"/>
      <c r="C192" s="13"/>
      <c r="D192" s="12"/>
      <c r="E192" s="16"/>
      <c r="F192" s="13"/>
      <c r="G192" s="13"/>
      <c r="H192" s="13"/>
      <c r="I192" s="13"/>
      <c r="J192" s="13"/>
    </row>
    <row r="193" spans="2:15" ht="24.6" customHeight="1" x14ac:dyDescent="0.2">
      <c r="B193" s="13"/>
      <c r="C193" s="12" t="s">
        <v>70</v>
      </c>
      <c r="D193" s="75" t="s">
        <v>407</v>
      </c>
      <c r="E193" s="75"/>
      <c r="F193" s="75"/>
      <c r="G193" s="75"/>
      <c r="H193" s="75"/>
      <c r="I193" s="13"/>
      <c r="J193" s="13"/>
    </row>
    <row r="194" spans="2:15" ht="16.2" customHeight="1" x14ac:dyDescent="0.2">
      <c r="B194" s="13"/>
      <c r="C194" s="13"/>
      <c r="D194" s="12" t="s">
        <v>83</v>
      </c>
      <c r="E194" s="74" t="s">
        <v>239</v>
      </c>
      <c r="F194" s="79"/>
      <c r="G194" s="79"/>
      <c r="H194" s="79"/>
      <c r="I194" s="13"/>
      <c r="J194" s="13"/>
    </row>
    <row r="195" spans="2:15" ht="16.2" customHeight="1" x14ac:dyDescent="0.2">
      <c r="B195" s="13"/>
      <c r="C195" s="13"/>
      <c r="D195" s="12" t="s">
        <v>67</v>
      </c>
      <c r="E195" s="74" t="s">
        <v>240</v>
      </c>
      <c r="F195" s="79"/>
      <c r="G195" s="79"/>
      <c r="H195" s="79"/>
      <c r="I195" s="13"/>
      <c r="J195" s="13"/>
    </row>
    <row r="196" spans="2:15" ht="16.2" customHeight="1" x14ac:dyDescent="0.2">
      <c r="B196" s="13"/>
      <c r="C196" s="13"/>
      <c r="D196" s="12" t="s">
        <v>68</v>
      </c>
      <c r="E196" s="74" t="s">
        <v>283</v>
      </c>
      <c r="F196" s="79"/>
      <c r="G196" s="79"/>
      <c r="H196" s="79"/>
      <c r="I196" s="13"/>
      <c r="J196" s="70"/>
      <c r="O196" s="1">
        <v>62</v>
      </c>
    </row>
    <row r="197" spans="2:15" ht="16.2" customHeight="1" x14ac:dyDescent="0.2">
      <c r="B197" s="13"/>
      <c r="C197" s="13"/>
      <c r="D197" s="12" t="s">
        <v>73</v>
      </c>
      <c r="E197" s="74" t="s">
        <v>120</v>
      </c>
      <c r="F197" s="74"/>
      <c r="G197" s="74"/>
      <c r="H197" s="74"/>
      <c r="I197" s="13"/>
      <c r="J197" s="71"/>
    </row>
    <row r="198" spans="2:15" x14ac:dyDescent="0.2">
      <c r="B198" s="13"/>
      <c r="C198" s="13"/>
      <c r="D198" s="12"/>
      <c r="E198" s="16"/>
      <c r="F198" s="13"/>
      <c r="G198" s="13"/>
      <c r="H198" s="13"/>
      <c r="I198" s="13"/>
      <c r="J198" s="13"/>
    </row>
    <row r="199" spans="2:15" ht="36.6" customHeight="1" x14ac:dyDescent="0.2">
      <c r="B199" s="13"/>
      <c r="C199" s="12" t="s">
        <v>71</v>
      </c>
      <c r="D199" s="75" t="s">
        <v>298</v>
      </c>
      <c r="E199" s="75"/>
      <c r="F199" s="75"/>
      <c r="G199" s="75"/>
      <c r="H199" s="75"/>
      <c r="I199" s="13"/>
      <c r="J199" s="13"/>
    </row>
    <row r="200" spans="2:15" ht="16.2" x14ac:dyDescent="0.2">
      <c r="B200" s="13"/>
      <c r="C200" s="13"/>
      <c r="D200" s="12" t="s">
        <v>83</v>
      </c>
      <c r="E200" s="74" t="s">
        <v>241</v>
      </c>
      <c r="F200" s="74"/>
      <c r="G200" s="74"/>
      <c r="H200" s="74"/>
      <c r="I200" s="13"/>
      <c r="J200" s="63"/>
      <c r="O200" s="1">
        <v>63</v>
      </c>
    </row>
    <row r="201" spans="2:15" ht="16.2" x14ac:dyDescent="0.2">
      <c r="B201" s="13"/>
      <c r="C201" s="13"/>
      <c r="D201" s="12" t="s">
        <v>67</v>
      </c>
      <c r="E201" s="74" t="s">
        <v>242</v>
      </c>
      <c r="F201" s="74"/>
      <c r="G201" s="74"/>
      <c r="H201" s="74"/>
      <c r="I201" s="13"/>
      <c r="J201" s="63"/>
      <c r="O201" s="1">
        <v>64</v>
      </c>
    </row>
    <row r="202" spans="2:15" ht="16.2" customHeight="1" x14ac:dyDescent="0.2">
      <c r="B202" s="13"/>
      <c r="C202" s="13"/>
      <c r="D202" s="12" t="s">
        <v>68</v>
      </c>
      <c r="E202" s="74" t="s">
        <v>243</v>
      </c>
      <c r="F202" s="74"/>
      <c r="G202" s="74"/>
      <c r="H202" s="74"/>
      <c r="I202" s="13"/>
      <c r="J202" s="63"/>
      <c r="O202" s="1">
        <v>65</v>
      </c>
    </row>
    <row r="203" spans="2:15" ht="16.2" x14ac:dyDescent="0.2">
      <c r="B203" s="13"/>
      <c r="C203" s="13"/>
      <c r="D203" s="12" t="s">
        <v>73</v>
      </c>
      <c r="E203" s="74" t="s">
        <v>244</v>
      </c>
      <c r="F203" s="74"/>
      <c r="G203" s="74"/>
      <c r="H203" s="74"/>
      <c r="I203" s="13"/>
      <c r="J203" s="63"/>
      <c r="O203" s="1">
        <v>66</v>
      </c>
    </row>
    <row r="204" spans="2:15" ht="16.2" x14ac:dyDescent="0.2">
      <c r="B204" s="13"/>
      <c r="C204" s="13"/>
      <c r="D204" s="12" t="s">
        <v>74</v>
      </c>
      <c r="E204" s="74" t="s">
        <v>245</v>
      </c>
      <c r="F204" s="74"/>
      <c r="G204" s="74"/>
      <c r="H204" s="74"/>
      <c r="I204" s="13"/>
      <c r="J204" s="64"/>
      <c r="O204" s="1">
        <v>67</v>
      </c>
    </row>
    <row r="205" spans="2:15" x14ac:dyDescent="0.2">
      <c r="B205" s="13"/>
      <c r="C205" s="13"/>
      <c r="D205" s="12"/>
      <c r="E205" s="16"/>
      <c r="F205" s="13"/>
      <c r="G205" s="13"/>
      <c r="H205" s="13"/>
      <c r="I205" s="13"/>
      <c r="J205" s="13"/>
    </row>
    <row r="206" spans="2:15" ht="39" customHeight="1" x14ac:dyDescent="0.2">
      <c r="B206" s="13"/>
      <c r="C206" s="12" t="s">
        <v>103</v>
      </c>
      <c r="D206" s="75" t="s">
        <v>297</v>
      </c>
      <c r="E206" s="75"/>
      <c r="F206" s="75"/>
      <c r="G206" s="75"/>
      <c r="H206" s="75"/>
      <c r="I206" s="13"/>
      <c r="J206" s="13"/>
    </row>
    <row r="207" spans="2:15" ht="16.2" x14ac:dyDescent="0.2">
      <c r="B207" s="13"/>
      <c r="C207" s="13"/>
      <c r="D207" s="12" t="s">
        <v>83</v>
      </c>
      <c r="E207" s="74" t="s">
        <v>246</v>
      </c>
      <c r="F207" s="74"/>
      <c r="G207" s="74"/>
      <c r="H207" s="74"/>
      <c r="I207" s="13"/>
      <c r="J207" s="34"/>
      <c r="O207" s="1">
        <v>68</v>
      </c>
    </row>
    <row r="208" spans="2:15" ht="16.2" customHeight="1" x14ac:dyDescent="0.2">
      <c r="B208" s="13"/>
      <c r="C208" s="13"/>
      <c r="D208" s="12" t="s">
        <v>67</v>
      </c>
      <c r="E208" s="74" t="s">
        <v>247</v>
      </c>
      <c r="F208" s="74"/>
      <c r="G208" s="74"/>
      <c r="H208" s="74"/>
      <c r="I208" s="13"/>
      <c r="J208" s="34"/>
      <c r="O208" s="1">
        <v>69</v>
      </c>
    </row>
    <row r="209" spans="2:15" ht="16.2" customHeight="1" x14ac:dyDescent="0.2">
      <c r="B209" s="13"/>
      <c r="C209" s="13"/>
      <c r="D209" s="12" t="s">
        <v>68</v>
      </c>
      <c r="E209" s="74" t="s">
        <v>248</v>
      </c>
      <c r="F209" s="74"/>
      <c r="G209" s="74"/>
      <c r="H209" s="74"/>
      <c r="I209" s="13"/>
      <c r="J209" s="34"/>
      <c r="O209" s="1">
        <v>70</v>
      </c>
    </row>
    <row r="210" spans="2:15" ht="16.2" x14ac:dyDescent="0.2">
      <c r="B210" s="13"/>
      <c r="C210" s="13"/>
      <c r="D210" s="12" t="s">
        <v>73</v>
      </c>
      <c r="E210" s="72" t="s">
        <v>249</v>
      </c>
      <c r="F210" s="83"/>
      <c r="G210" s="83"/>
      <c r="H210" s="83"/>
      <c r="I210" s="13"/>
      <c r="J210" s="34"/>
      <c r="O210" s="1">
        <v>71</v>
      </c>
    </row>
    <row r="211" spans="2:15" ht="16.2" customHeight="1" x14ac:dyDescent="0.2">
      <c r="B211" s="13"/>
      <c r="C211" s="13"/>
      <c r="D211" s="12" t="s">
        <v>74</v>
      </c>
      <c r="E211" s="74" t="s">
        <v>250</v>
      </c>
      <c r="F211" s="74"/>
      <c r="G211" s="74"/>
      <c r="H211" s="74"/>
      <c r="I211" s="13"/>
      <c r="J211" s="34"/>
      <c r="O211" s="1">
        <v>72</v>
      </c>
    </row>
    <row r="212" spans="2:15" ht="16.2" x14ac:dyDescent="0.2">
      <c r="B212" s="13"/>
      <c r="C212" s="13"/>
      <c r="D212" s="12" t="s">
        <v>75</v>
      </c>
      <c r="E212" s="73" t="s">
        <v>284</v>
      </c>
      <c r="F212" s="73"/>
      <c r="G212" s="73"/>
      <c r="H212" s="73"/>
      <c r="I212" s="13"/>
      <c r="J212" s="34"/>
      <c r="O212" s="1">
        <v>73</v>
      </c>
    </row>
    <row r="213" spans="2:15" ht="48" customHeight="1" x14ac:dyDescent="0.2">
      <c r="B213" s="13"/>
      <c r="C213" s="12"/>
      <c r="D213" s="13"/>
      <c r="E213" s="80"/>
      <c r="F213" s="81"/>
      <c r="G213" s="81"/>
      <c r="H213" s="81"/>
      <c r="I213" s="81"/>
      <c r="J213" s="82"/>
      <c r="K213" s="1" t="s">
        <v>372</v>
      </c>
      <c r="O213" s="1">
        <v>74</v>
      </c>
    </row>
    <row r="214" spans="2:15" ht="19.8" customHeight="1" x14ac:dyDescent="0.2">
      <c r="B214" s="13"/>
      <c r="C214" s="13"/>
      <c r="D214" s="12"/>
      <c r="E214" s="58" t="str">
        <f>IF(J212="○",IF(E213="","上記その他の欄に、具体的にご記入ください。",""),"")</f>
        <v/>
      </c>
      <c r="F214" s="58" t="str">
        <f>IF(J212="",IF(E213="","","その他を選択してから入力してください。集計シートには反映されません、"),"")</f>
        <v/>
      </c>
      <c r="G214" s="60"/>
      <c r="H214" s="60"/>
      <c r="I214" s="60"/>
      <c r="J214" s="60"/>
    </row>
    <row r="215" spans="2:15" ht="25.2" customHeight="1" x14ac:dyDescent="0.2">
      <c r="B215" s="17" t="s">
        <v>66</v>
      </c>
      <c r="C215" s="84" t="s">
        <v>251</v>
      </c>
      <c r="D215" s="84"/>
      <c r="E215" s="84"/>
      <c r="F215" s="84"/>
      <c r="G215" s="84"/>
      <c r="H215" s="84"/>
      <c r="I215" s="13"/>
      <c r="J215" s="13"/>
    </row>
    <row r="216" spans="2:15" x14ac:dyDescent="0.2">
      <c r="B216" s="13"/>
      <c r="C216" s="13"/>
      <c r="D216" s="12"/>
      <c r="E216" s="16"/>
      <c r="F216" s="13"/>
      <c r="G216" s="13"/>
      <c r="H216" s="13"/>
      <c r="I216" s="13"/>
      <c r="J216" s="13"/>
    </row>
    <row r="217" spans="2:15" ht="37.200000000000003" customHeight="1" x14ac:dyDescent="0.2">
      <c r="B217" s="13"/>
      <c r="C217" s="12" t="s">
        <v>69</v>
      </c>
      <c r="D217" s="75" t="s">
        <v>408</v>
      </c>
      <c r="E217" s="75"/>
      <c r="F217" s="75"/>
      <c r="G217" s="75"/>
      <c r="H217" s="75"/>
      <c r="I217" s="13"/>
      <c r="J217" s="13"/>
    </row>
    <row r="218" spans="2:15" ht="16.2" customHeight="1" x14ac:dyDescent="0.2">
      <c r="B218" s="13"/>
      <c r="C218" s="13"/>
      <c r="D218" s="12" t="s">
        <v>83</v>
      </c>
      <c r="E218" s="74" t="s">
        <v>252</v>
      </c>
      <c r="F218" s="79"/>
      <c r="G218" s="79"/>
      <c r="H218" s="79"/>
      <c r="I218" s="13"/>
      <c r="J218" s="13"/>
    </row>
    <row r="219" spans="2:15" ht="16.2" customHeight="1" x14ac:dyDescent="0.2">
      <c r="B219" s="13"/>
      <c r="C219" s="13"/>
      <c r="D219" s="12" t="s">
        <v>67</v>
      </c>
      <c r="E219" s="74" t="s">
        <v>409</v>
      </c>
      <c r="F219" s="79"/>
      <c r="G219" s="79"/>
      <c r="H219" s="79"/>
      <c r="I219" s="13"/>
      <c r="J219" s="13"/>
    </row>
    <row r="220" spans="2:15" ht="16.2" customHeight="1" x14ac:dyDescent="0.2">
      <c r="B220" s="13"/>
      <c r="C220" s="13"/>
      <c r="D220" s="12" t="s">
        <v>68</v>
      </c>
      <c r="E220" s="74" t="s">
        <v>253</v>
      </c>
      <c r="F220" s="79"/>
      <c r="G220" s="79"/>
      <c r="H220" s="79"/>
      <c r="I220" s="13"/>
      <c r="J220" s="70"/>
      <c r="O220" s="1">
        <v>75</v>
      </c>
    </row>
    <row r="221" spans="2:15" ht="16.2" customHeight="1" x14ac:dyDescent="0.2">
      <c r="B221" s="13"/>
      <c r="C221" s="13"/>
      <c r="D221" s="12" t="s">
        <v>73</v>
      </c>
      <c r="E221" s="74" t="s">
        <v>254</v>
      </c>
      <c r="F221" s="79"/>
      <c r="G221" s="79"/>
      <c r="H221" s="79"/>
      <c r="I221" s="13"/>
      <c r="J221" s="71"/>
    </row>
    <row r="222" spans="2:15" x14ac:dyDescent="0.2">
      <c r="B222" s="13"/>
      <c r="C222" s="13"/>
      <c r="D222" s="12"/>
      <c r="E222" s="16"/>
      <c r="F222" s="13"/>
      <c r="G222" s="13"/>
      <c r="H222" s="13"/>
      <c r="I222" s="13"/>
      <c r="J222" s="13"/>
    </row>
    <row r="223" spans="2:15" ht="38.4" customHeight="1" x14ac:dyDescent="0.2">
      <c r="B223" s="13"/>
      <c r="C223" s="12" t="s">
        <v>72</v>
      </c>
      <c r="D223" s="75" t="s">
        <v>410</v>
      </c>
      <c r="E223" s="75"/>
      <c r="F223" s="75"/>
      <c r="G223" s="75"/>
      <c r="H223" s="75"/>
      <c r="I223" s="13"/>
      <c r="J223" s="13"/>
    </row>
    <row r="224" spans="2:15" ht="16.2" customHeight="1" x14ac:dyDescent="0.2">
      <c r="B224" s="13"/>
      <c r="C224" s="13"/>
      <c r="D224" s="12" t="s">
        <v>83</v>
      </c>
      <c r="E224" s="74" t="s">
        <v>255</v>
      </c>
      <c r="F224" s="79"/>
      <c r="G224" s="79"/>
      <c r="H224" s="79"/>
      <c r="I224" s="13"/>
      <c r="J224" s="13"/>
    </row>
    <row r="225" spans="2:15" ht="24" customHeight="1" x14ac:dyDescent="0.2">
      <c r="B225" s="13"/>
      <c r="C225" s="13"/>
      <c r="D225" s="12" t="s">
        <v>67</v>
      </c>
      <c r="E225" s="74" t="s">
        <v>256</v>
      </c>
      <c r="F225" s="79"/>
      <c r="G225" s="79"/>
      <c r="H225" s="79"/>
      <c r="I225" s="13"/>
      <c r="J225" s="13"/>
    </row>
    <row r="226" spans="2:15" ht="24" customHeight="1" x14ac:dyDescent="0.2">
      <c r="B226" s="13"/>
      <c r="C226" s="13"/>
      <c r="D226" s="12" t="s">
        <v>85</v>
      </c>
      <c r="E226" s="74" t="s">
        <v>257</v>
      </c>
      <c r="F226" s="79"/>
      <c r="G226" s="79"/>
      <c r="H226" s="79"/>
      <c r="I226" s="13"/>
      <c r="J226" s="13"/>
    </row>
    <row r="227" spans="2:15" ht="23.4" customHeight="1" x14ac:dyDescent="0.2">
      <c r="B227" s="13"/>
      <c r="C227" s="13"/>
      <c r="D227" s="12" t="s">
        <v>91</v>
      </c>
      <c r="E227" s="74" t="s">
        <v>258</v>
      </c>
      <c r="F227" s="79"/>
      <c r="G227" s="79"/>
      <c r="H227" s="79"/>
      <c r="I227" s="13"/>
      <c r="J227" s="13"/>
    </row>
    <row r="228" spans="2:15" ht="22.2" customHeight="1" x14ac:dyDescent="0.2">
      <c r="B228" s="13"/>
      <c r="C228" s="13"/>
      <c r="D228" s="12" t="s">
        <v>92</v>
      </c>
      <c r="E228" s="74" t="s">
        <v>259</v>
      </c>
      <c r="F228" s="79"/>
      <c r="G228" s="79"/>
      <c r="H228" s="79"/>
      <c r="I228" s="13"/>
      <c r="J228" s="70"/>
      <c r="O228" s="1">
        <v>76</v>
      </c>
    </row>
    <row r="229" spans="2:15" ht="16.2" customHeight="1" x14ac:dyDescent="0.2">
      <c r="B229" s="13"/>
      <c r="C229" s="13"/>
      <c r="D229" s="12" t="s">
        <v>94</v>
      </c>
      <c r="E229" s="74" t="s">
        <v>119</v>
      </c>
      <c r="F229" s="79"/>
      <c r="G229" s="79"/>
      <c r="H229" s="79"/>
      <c r="I229" s="13"/>
      <c r="J229" s="71"/>
    </row>
    <row r="230" spans="2:15" x14ac:dyDescent="0.2">
      <c r="B230" s="13"/>
      <c r="C230" s="13"/>
      <c r="D230" s="12"/>
      <c r="E230" s="18"/>
      <c r="F230" s="15"/>
      <c r="G230" s="15"/>
      <c r="H230" s="15"/>
      <c r="I230" s="13"/>
      <c r="J230" s="13"/>
    </row>
    <row r="231" spans="2:15" ht="25.2" customHeight="1" x14ac:dyDescent="0.2">
      <c r="B231" s="13"/>
      <c r="C231" s="12" t="s">
        <v>70</v>
      </c>
      <c r="D231" s="75" t="s">
        <v>260</v>
      </c>
      <c r="E231" s="75"/>
      <c r="F231" s="75"/>
      <c r="G231" s="75"/>
      <c r="H231" s="75"/>
      <c r="I231" s="13"/>
      <c r="J231" s="13"/>
    </row>
    <row r="232" spans="2:15" ht="16.2" x14ac:dyDescent="0.2">
      <c r="B232" s="13"/>
      <c r="C232" s="13"/>
      <c r="D232" s="12" t="s">
        <v>64</v>
      </c>
      <c r="E232" s="74" t="s">
        <v>261</v>
      </c>
      <c r="F232" s="74"/>
      <c r="G232" s="74"/>
      <c r="H232" s="74"/>
      <c r="I232" s="13"/>
      <c r="J232" s="34"/>
      <c r="O232" s="1">
        <v>77</v>
      </c>
    </row>
    <row r="233" spans="2:15" ht="16.2" x14ac:dyDescent="0.2">
      <c r="B233" s="13"/>
      <c r="C233" s="13"/>
      <c r="D233" s="12" t="s">
        <v>67</v>
      </c>
      <c r="E233" s="74" t="s">
        <v>262</v>
      </c>
      <c r="F233" s="74"/>
      <c r="G233" s="74"/>
      <c r="H233" s="74"/>
      <c r="I233" s="13"/>
      <c r="J233" s="34"/>
      <c r="O233" s="1">
        <v>78</v>
      </c>
    </row>
    <row r="234" spans="2:15" ht="16.2" x14ac:dyDescent="0.2">
      <c r="B234" s="13"/>
      <c r="C234" s="13"/>
      <c r="D234" s="12" t="s">
        <v>68</v>
      </c>
      <c r="E234" s="74" t="s">
        <v>263</v>
      </c>
      <c r="F234" s="74"/>
      <c r="G234" s="74"/>
      <c r="H234" s="74"/>
      <c r="I234" s="13"/>
      <c r="J234" s="34"/>
      <c r="O234" s="1">
        <v>79</v>
      </c>
    </row>
    <row r="235" spans="2:15" ht="16.2" customHeight="1" x14ac:dyDescent="0.2">
      <c r="B235" s="13"/>
      <c r="C235" s="13"/>
      <c r="D235" s="12" t="s">
        <v>73</v>
      </c>
      <c r="E235" s="74" t="s">
        <v>264</v>
      </c>
      <c r="F235" s="74"/>
      <c r="G235" s="74"/>
      <c r="H235" s="74"/>
      <c r="I235" s="13"/>
      <c r="J235" s="34"/>
      <c r="O235" s="1">
        <v>80</v>
      </c>
    </row>
    <row r="236" spans="2:15" ht="16.2" x14ac:dyDescent="0.2">
      <c r="B236" s="13"/>
      <c r="C236" s="13"/>
      <c r="D236" s="12" t="s">
        <v>74</v>
      </c>
      <c r="E236" s="73" t="s">
        <v>285</v>
      </c>
      <c r="F236" s="73"/>
      <c r="G236" s="73"/>
      <c r="H236" s="73"/>
      <c r="I236" s="13"/>
      <c r="J236" s="34"/>
      <c r="O236" s="1">
        <v>81</v>
      </c>
    </row>
    <row r="237" spans="2:15" ht="47.4" customHeight="1" x14ac:dyDescent="0.2">
      <c r="B237" s="13"/>
      <c r="C237" s="12"/>
      <c r="D237" s="13"/>
      <c r="E237" s="80"/>
      <c r="F237" s="81"/>
      <c r="G237" s="81"/>
      <c r="H237" s="81"/>
      <c r="I237" s="81"/>
      <c r="J237" s="82"/>
      <c r="K237" s="1" t="s">
        <v>372</v>
      </c>
      <c r="O237" s="1">
        <v>82</v>
      </c>
    </row>
    <row r="238" spans="2:15" ht="13.2" x14ac:dyDescent="0.2">
      <c r="B238" s="13"/>
      <c r="C238" s="13"/>
      <c r="D238" s="12"/>
      <c r="E238" s="58" t="str">
        <f>IF(J236="○",IF(E237="","上記その他の欄に、具体的にご記入ください。",""),"")</f>
        <v/>
      </c>
      <c r="F238" s="58" t="str">
        <f>IF(J236="",IF(E237="","","その他を選択してから入力してください。集計シートには反映されません、"),"")</f>
        <v/>
      </c>
      <c r="G238" s="60"/>
      <c r="H238" s="60"/>
      <c r="I238" s="60"/>
      <c r="J238" s="60"/>
    </row>
    <row r="239" spans="2:15" ht="25.8" customHeight="1" x14ac:dyDescent="0.2">
      <c r="B239" s="13"/>
      <c r="C239" s="12" t="s">
        <v>71</v>
      </c>
      <c r="D239" s="75" t="s">
        <v>411</v>
      </c>
      <c r="E239" s="75"/>
      <c r="F239" s="75"/>
      <c r="G239" s="75"/>
      <c r="H239" s="75"/>
      <c r="I239" s="13"/>
      <c r="J239" s="13"/>
    </row>
    <row r="240" spans="2:15" ht="48" customHeight="1" x14ac:dyDescent="0.2">
      <c r="B240" s="13"/>
      <c r="C240" s="12"/>
      <c r="D240" s="13"/>
      <c r="E240" s="80"/>
      <c r="F240" s="81"/>
      <c r="G240" s="81"/>
      <c r="H240" s="81"/>
      <c r="I240" s="81"/>
      <c r="J240" s="82"/>
      <c r="O240" s="1">
        <v>83</v>
      </c>
    </row>
    <row r="241" spans="2:15" x14ac:dyDescent="0.2">
      <c r="B241" s="23"/>
      <c r="C241" s="23"/>
      <c r="D241" s="23"/>
      <c r="E241" s="23"/>
      <c r="F241" s="23"/>
      <c r="G241" s="23"/>
      <c r="H241" s="23"/>
      <c r="I241" s="23"/>
      <c r="J241" s="23"/>
    </row>
    <row r="242" spans="2:15" ht="16.8" customHeight="1" x14ac:dyDescent="0.2">
      <c r="B242" s="17" t="s">
        <v>143</v>
      </c>
      <c r="C242" s="84" t="s">
        <v>265</v>
      </c>
      <c r="D242" s="84"/>
      <c r="E242" s="84"/>
      <c r="F242" s="84"/>
      <c r="G242" s="84"/>
      <c r="H242" s="84"/>
      <c r="I242" s="13"/>
      <c r="J242" s="13"/>
    </row>
    <row r="243" spans="2:15" x14ac:dyDescent="0.2">
      <c r="B243" s="13"/>
      <c r="C243" s="13"/>
      <c r="D243" s="12"/>
      <c r="E243" s="16"/>
      <c r="F243" s="13"/>
      <c r="G243" s="13"/>
      <c r="H243" s="13"/>
      <c r="I243" s="13"/>
      <c r="J243" s="13"/>
    </row>
    <row r="244" spans="2:15" ht="51" customHeight="1" x14ac:dyDescent="0.2">
      <c r="B244" s="13"/>
      <c r="C244" s="12" t="s">
        <v>69</v>
      </c>
      <c r="D244" s="75" t="s">
        <v>412</v>
      </c>
      <c r="E244" s="75"/>
      <c r="F244" s="75"/>
      <c r="G244" s="75"/>
      <c r="H244" s="75"/>
      <c r="I244" s="13"/>
      <c r="J244" s="13"/>
    </row>
    <row r="245" spans="2:15" ht="16.2" customHeight="1" x14ac:dyDescent="0.2">
      <c r="B245" s="13"/>
      <c r="C245" s="13"/>
      <c r="D245" s="12" t="s">
        <v>83</v>
      </c>
      <c r="E245" s="74" t="s">
        <v>208</v>
      </c>
      <c r="F245" s="79"/>
      <c r="G245" s="79"/>
      <c r="H245" s="79"/>
      <c r="I245" s="13"/>
      <c r="J245" s="13"/>
    </row>
    <row r="246" spans="2:15" ht="16.2" customHeight="1" x14ac:dyDescent="0.2">
      <c r="B246" s="13"/>
      <c r="C246" s="13"/>
      <c r="D246" s="12" t="s">
        <v>67</v>
      </c>
      <c r="E246" s="74" t="s">
        <v>209</v>
      </c>
      <c r="F246" s="79"/>
      <c r="G246" s="79"/>
      <c r="H246" s="79"/>
      <c r="I246" s="13"/>
      <c r="J246" s="13"/>
    </row>
    <row r="247" spans="2:15" ht="16.2" customHeight="1" x14ac:dyDescent="0.2">
      <c r="B247" s="13"/>
      <c r="C247" s="13"/>
      <c r="D247" s="12" t="s">
        <v>85</v>
      </c>
      <c r="E247" s="74" t="s">
        <v>210</v>
      </c>
      <c r="F247" s="79"/>
      <c r="G247" s="79"/>
      <c r="H247" s="79"/>
      <c r="I247" s="13"/>
      <c r="J247" s="13"/>
    </row>
    <row r="248" spans="2:15" ht="16.2" customHeight="1" x14ac:dyDescent="0.2">
      <c r="B248" s="13"/>
      <c r="C248" s="13"/>
      <c r="D248" s="12" t="s">
        <v>91</v>
      </c>
      <c r="E248" s="74" t="s">
        <v>211</v>
      </c>
      <c r="F248" s="79"/>
      <c r="G248" s="79"/>
      <c r="H248" s="79"/>
      <c r="I248" s="13"/>
      <c r="J248" s="13"/>
    </row>
    <row r="249" spans="2:15" ht="16.2" customHeight="1" x14ac:dyDescent="0.2">
      <c r="B249" s="13"/>
      <c r="C249" s="13"/>
      <c r="D249" s="12" t="s">
        <v>92</v>
      </c>
      <c r="E249" s="74" t="s">
        <v>118</v>
      </c>
      <c r="F249" s="79"/>
      <c r="G249" s="79"/>
      <c r="H249" s="79"/>
      <c r="I249" s="13"/>
      <c r="J249" s="70"/>
    </row>
    <row r="250" spans="2:15" ht="16.2" customHeight="1" x14ac:dyDescent="0.2">
      <c r="B250" s="13"/>
      <c r="C250" s="13"/>
      <c r="D250" s="12" t="s">
        <v>94</v>
      </c>
      <c r="E250" s="74" t="s">
        <v>286</v>
      </c>
      <c r="F250" s="79"/>
      <c r="G250" s="79"/>
      <c r="H250" s="79"/>
      <c r="I250" s="13"/>
      <c r="J250" s="71"/>
      <c r="O250" s="1">
        <v>84</v>
      </c>
    </row>
    <row r="251" spans="2:15" ht="48" customHeight="1" x14ac:dyDescent="0.2">
      <c r="B251" s="13"/>
      <c r="C251" s="12"/>
      <c r="D251" s="13"/>
      <c r="E251" s="80"/>
      <c r="F251" s="81"/>
      <c r="G251" s="81"/>
      <c r="H251" s="81"/>
      <c r="I251" s="81"/>
      <c r="J251" s="82"/>
      <c r="K251" s="1" t="s">
        <v>374</v>
      </c>
      <c r="O251" s="1">
        <v>85</v>
      </c>
    </row>
    <row r="252" spans="2:15" ht="14.4" x14ac:dyDescent="0.2">
      <c r="B252" s="13"/>
      <c r="C252" s="13"/>
      <c r="D252" s="12"/>
      <c r="E252" s="62" t="str">
        <f>IF(J249="f",IF(E251="","上記その他の欄に、具体的にご記入ください。",""),"")</f>
        <v/>
      </c>
      <c r="F252" s="59" t="str">
        <f>IF(J249&lt;&gt;"f",IF(E251="","","その他を選択してから入力してください。集計シートには反映されません。"),"")</f>
        <v/>
      </c>
      <c r="G252" s="61"/>
      <c r="H252" s="61"/>
      <c r="I252" s="61"/>
      <c r="J252" s="61"/>
    </row>
    <row r="253" spans="2:15" ht="27" customHeight="1" x14ac:dyDescent="0.2">
      <c r="B253" s="13"/>
      <c r="C253" s="12" t="s">
        <v>72</v>
      </c>
      <c r="D253" s="75" t="s">
        <v>266</v>
      </c>
      <c r="E253" s="75"/>
      <c r="F253" s="75"/>
      <c r="G253" s="75"/>
      <c r="H253" s="75"/>
      <c r="I253" s="13"/>
      <c r="J253" s="13"/>
    </row>
    <row r="254" spans="2:15" ht="16.2" customHeight="1" x14ac:dyDescent="0.2">
      <c r="B254" s="13"/>
      <c r="C254" s="13"/>
      <c r="D254" s="12" t="s">
        <v>83</v>
      </c>
      <c r="E254" s="74" t="s">
        <v>267</v>
      </c>
      <c r="F254" s="79"/>
      <c r="G254" s="79"/>
      <c r="H254" s="79"/>
      <c r="I254" s="13"/>
      <c r="J254" s="34"/>
      <c r="O254" s="1">
        <v>86</v>
      </c>
    </row>
    <row r="255" spans="2:15" ht="16.2" customHeight="1" x14ac:dyDescent="0.2">
      <c r="B255" s="13"/>
      <c r="C255" s="13"/>
      <c r="D255" s="12" t="s">
        <v>67</v>
      </c>
      <c r="E255" s="74" t="s">
        <v>268</v>
      </c>
      <c r="F255" s="79"/>
      <c r="G255" s="79"/>
      <c r="H255" s="79"/>
      <c r="I255" s="13"/>
      <c r="J255" s="34"/>
      <c r="O255" s="1">
        <v>87</v>
      </c>
    </row>
    <row r="256" spans="2:15" ht="16.2" customHeight="1" x14ac:dyDescent="0.2">
      <c r="B256" s="13"/>
      <c r="C256" s="13"/>
      <c r="D256" s="12" t="s">
        <v>85</v>
      </c>
      <c r="E256" s="74" t="s">
        <v>269</v>
      </c>
      <c r="F256" s="79"/>
      <c r="G256" s="79"/>
      <c r="H256" s="79"/>
      <c r="I256" s="13"/>
      <c r="J256" s="34"/>
      <c r="O256" s="1">
        <v>88</v>
      </c>
    </row>
    <row r="257" spans="2:15" ht="16.2" customHeight="1" x14ac:dyDescent="0.2">
      <c r="B257" s="13"/>
      <c r="C257" s="13"/>
      <c r="D257" s="12" t="s">
        <v>91</v>
      </c>
      <c r="E257" s="74" t="s">
        <v>270</v>
      </c>
      <c r="F257" s="79"/>
      <c r="G257" s="79"/>
      <c r="H257" s="79"/>
      <c r="I257" s="13"/>
      <c r="J257" s="34"/>
      <c r="O257" s="1">
        <v>89</v>
      </c>
    </row>
    <row r="258" spans="2:15" ht="16.2" customHeight="1" x14ac:dyDescent="0.2">
      <c r="B258" s="13"/>
      <c r="C258" s="13"/>
      <c r="D258" s="12" t="s">
        <v>92</v>
      </c>
      <c r="E258" s="74" t="s">
        <v>271</v>
      </c>
      <c r="F258" s="79"/>
      <c r="G258" s="79"/>
      <c r="H258" s="79"/>
      <c r="I258" s="13"/>
      <c r="J258" s="34"/>
      <c r="O258" s="1">
        <v>90</v>
      </c>
    </row>
    <row r="259" spans="2:15" ht="16.2" customHeight="1" x14ac:dyDescent="0.2">
      <c r="B259" s="13"/>
      <c r="C259" s="13"/>
      <c r="D259" s="12" t="s">
        <v>75</v>
      </c>
      <c r="E259" s="74" t="s">
        <v>272</v>
      </c>
      <c r="F259" s="74"/>
      <c r="G259" s="74"/>
      <c r="H259" s="74"/>
      <c r="I259" s="13"/>
      <c r="J259" s="34"/>
      <c r="O259" s="1">
        <v>91</v>
      </c>
    </row>
    <row r="260" spans="2:15" ht="16.2" customHeight="1" x14ac:dyDescent="0.2">
      <c r="B260" s="13"/>
      <c r="C260" s="13"/>
      <c r="D260" s="21" t="s">
        <v>76</v>
      </c>
      <c r="E260" s="74" t="s">
        <v>287</v>
      </c>
      <c r="F260" s="79"/>
      <c r="G260" s="79"/>
      <c r="H260" s="79"/>
      <c r="I260" s="13"/>
      <c r="J260" s="34"/>
      <c r="O260" s="1">
        <v>92</v>
      </c>
    </row>
    <row r="261" spans="2:15" ht="48" customHeight="1" x14ac:dyDescent="0.2">
      <c r="B261" s="13"/>
      <c r="C261" s="12"/>
      <c r="D261" s="13"/>
      <c r="E261" s="80"/>
      <c r="F261" s="81"/>
      <c r="G261" s="81"/>
      <c r="H261" s="81"/>
      <c r="I261" s="81"/>
      <c r="J261" s="82"/>
      <c r="K261" s="1" t="s">
        <v>372</v>
      </c>
      <c r="O261" s="1">
        <v>93</v>
      </c>
    </row>
    <row r="262" spans="2:15" ht="13.2" x14ac:dyDescent="0.2">
      <c r="B262" s="23"/>
      <c r="C262" s="23"/>
      <c r="D262" s="23"/>
      <c r="E262" s="58" t="str">
        <f>IF(J260="○",IF(E261="","上記その他の欄に、具体的にご記入ください。",""),"")</f>
        <v/>
      </c>
      <c r="F262" s="58" t="str">
        <f>IF(J260="",IF(E261="","","その他を選択してから入力してください。集計シートには反映されません、"),"")</f>
        <v/>
      </c>
      <c r="G262" s="60"/>
      <c r="H262" s="60"/>
      <c r="I262" s="60"/>
      <c r="J262" s="60"/>
    </row>
    <row r="263" spans="2:15" ht="27.6" customHeight="1" x14ac:dyDescent="0.2">
      <c r="B263" s="13"/>
      <c r="C263" s="12" t="s">
        <v>70</v>
      </c>
      <c r="D263" s="75" t="s">
        <v>413</v>
      </c>
      <c r="E263" s="75"/>
      <c r="F263" s="75"/>
      <c r="G263" s="75"/>
      <c r="H263" s="75"/>
      <c r="I263" s="13"/>
      <c r="J263" s="13"/>
    </row>
    <row r="264" spans="2:15" ht="48" customHeight="1" x14ac:dyDescent="0.2">
      <c r="B264" s="13"/>
      <c r="C264" s="12"/>
      <c r="D264" s="13"/>
      <c r="E264" s="80"/>
      <c r="F264" s="81"/>
      <c r="G264" s="81"/>
      <c r="H264" s="81"/>
      <c r="I264" s="81"/>
      <c r="J264" s="82"/>
      <c r="O264" s="1">
        <v>94</v>
      </c>
    </row>
    <row r="265" spans="2:15" x14ac:dyDescent="0.2">
      <c r="B265" s="23"/>
      <c r="C265" s="23"/>
      <c r="D265" s="23"/>
      <c r="E265" s="89"/>
      <c r="F265" s="89"/>
      <c r="G265" s="89"/>
      <c r="H265" s="89"/>
      <c r="I265" s="89"/>
      <c r="J265" s="89"/>
    </row>
    <row r="266" spans="2:15" ht="14.4" x14ac:dyDescent="0.2">
      <c r="B266" s="23"/>
      <c r="C266" s="23"/>
      <c r="D266" s="23"/>
      <c r="E266" s="85" t="s">
        <v>288</v>
      </c>
      <c r="F266" s="85"/>
      <c r="G266" s="85"/>
      <c r="H266" s="85"/>
      <c r="I266" s="85"/>
      <c r="J266" s="85"/>
    </row>
    <row r="267" spans="2:15" x14ac:dyDescent="0.2">
      <c r="E267" s="86"/>
      <c r="F267" s="86"/>
      <c r="G267" s="86"/>
      <c r="H267" s="86"/>
      <c r="I267" s="86"/>
      <c r="J267" s="86"/>
    </row>
    <row r="271" spans="2:15" x14ac:dyDescent="0.2">
      <c r="B271" s="23"/>
    </row>
    <row r="272" spans="2:15" x14ac:dyDescent="0.2">
      <c r="B272" s="23"/>
    </row>
    <row r="273" spans="2:2" x14ac:dyDescent="0.2">
      <c r="B273" s="23"/>
    </row>
    <row r="274" spans="2:2" x14ac:dyDescent="0.2">
      <c r="B274" s="23"/>
    </row>
    <row r="275" spans="2:2" x14ac:dyDescent="0.2">
      <c r="B275" s="23"/>
    </row>
    <row r="276" spans="2:2" x14ac:dyDescent="0.2">
      <c r="B276" s="23"/>
    </row>
    <row r="277" spans="2:2" x14ac:dyDescent="0.2">
      <c r="B277" s="23"/>
    </row>
    <row r="278" spans="2:2" x14ac:dyDescent="0.2">
      <c r="B278" s="23"/>
    </row>
    <row r="279" spans="2:2" x14ac:dyDescent="0.2">
      <c r="B279" s="23"/>
    </row>
    <row r="280" spans="2:2" x14ac:dyDescent="0.2">
      <c r="B280" s="23"/>
    </row>
    <row r="281" spans="2:2" x14ac:dyDescent="0.2">
      <c r="B281" s="23"/>
    </row>
  </sheetData>
  <mergeCells count="240">
    <mergeCell ref="E264:J264"/>
    <mergeCell ref="E173:H173"/>
    <mergeCell ref="E200:H200"/>
    <mergeCell ref="E201:H201"/>
    <mergeCell ref="E202:H202"/>
    <mergeCell ref="E203:H203"/>
    <mergeCell ref="E204:H204"/>
    <mergeCell ref="E232:H232"/>
    <mergeCell ref="E233:H233"/>
    <mergeCell ref="E234:H234"/>
    <mergeCell ref="E235:H235"/>
    <mergeCell ref="E236:H236"/>
    <mergeCell ref="E259:H259"/>
    <mergeCell ref="E254:H254"/>
    <mergeCell ref="E255:H255"/>
    <mergeCell ref="E256:H256"/>
    <mergeCell ref="E257:H257"/>
    <mergeCell ref="E258:H258"/>
    <mergeCell ref="E260:H260"/>
    <mergeCell ref="E261:J261"/>
    <mergeCell ref="D263:H263"/>
    <mergeCell ref="E246:H246"/>
    <mergeCell ref="E247:H247"/>
    <mergeCell ref="E248:H248"/>
    <mergeCell ref="E249:H249"/>
    <mergeCell ref="J249:J250"/>
    <mergeCell ref="E250:H250"/>
    <mergeCell ref="E251:J251"/>
    <mergeCell ref="D253:H253"/>
    <mergeCell ref="E237:J237"/>
    <mergeCell ref="D239:H239"/>
    <mergeCell ref="E240:J240"/>
    <mergeCell ref="C242:H242"/>
    <mergeCell ref="D244:H244"/>
    <mergeCell ref="E245:H245"/>
    <mergeCell ref="E225:H225"/>
    <mergeCell ref="E226:H226"/>
    <mergeCell ref="E227:H227"/>
    <mergeCell ref="E228:H228"/>
    <mergeCell ref="J228:J229"/>
    <mergeCell ref="E229:H229"/>
    <mergeCell ref="D231:H231"/>
    <mergeCell ref="C215:H215"/>
    <mergeCell ref="D217:H217"/>
    <mergeCell ref="E218:H218"/>
    <mergeCell ref="E219:H219"/>
    <mergeCell ref="E220:H220"/>
    <mergeCell ref="J220:J221"/>
    <mergeCell ref="E221:H221"/>
    <mergeCell ref="D223:H223"/>
    <mergeCell ref="E224:H224"/>
    <mergeCell ref="D206:H206"/>
    <mergeCell ref="E207:H207"/>
    <mergeCell ref="E208:H208"/>
    <mergeCell ref="E209:H209"/>
    <mergeCell ref="E210:H210"/>
    <mergeCell ref="E211:H211"/>
    <mergeCell ref="E212:H212"/>
    <mergeCell ref="E213:J213"/>
    <mergeCell ref="D199:H199"/>
    <mergeCell ref="E181:H181"/>
    <mergeCell ref="E182:H182"/>
    <mergeCell ref="E183:H183"/>
    <mergeCell ref="E184:H184"/>
    <mergeCell ref="E185:H185"/>
    <mergeCell ref="E196:H196"/>
    <mergeCell ref="J196:J197"/>
    <mergeCell ref="E197:H197"/>
    <mergeCell ref="D187:H187"/>
    <mergeCell ref="E188:H188"/>
    <mergeCell ref="E189:H189"/>
    <mergeCell ref="E190:H190"/>
    <mergeCell ref="J190:J191"/>
    <mergeCell ref="E191:H191"/>
    <mergeCell ref="D193:H193"/>
    <mergeCell ref="E194:H194"/>
    <mergeCell ref="E195:H195"/>
    <mergeCell ref="E266:J266"/>
    <mergeCell ref="E267:J267"/>
    <mergeCell ref="E156:H156"/>
    <mergeCell ref="E157:H157"/>
    <mergeCell ref="E158:H158"/>
    <mergeCell ref="E159:H159"/>
    <mergeCell ref="E160:H160"/>
    <mergeCell ref="E161:H161"/>
    <mergeCell ref="E162:H162"/>
    <mergeCell ref="E163:H163"/>
    <mergeCell ref="E164:J164"/>
    <mergeCell ref="E172:H172"/>
    <mergeCell ref="D166:H166"/>
    <mergeCell ref="E167:H167"/>
    <mergeCell ref="E168:H168"/>
    <mergeCell ref="E169:H169"/>
    <mergeCell ref="E170:H170"/>
    <mergeCell ref="E171:H171"/>
    <mergeCell ref="E174:J174"/>
    <mergeCell ref="E265:J265"/>
    <mergeCell ref="C176:H176"/>
    <mergeCell ref="D178:H178"/>
    <mergeCell ref="E179:H179"/>
    <mergeCell ref="E180:H180"/>
    <mergeCell ref="D147:H147"/>
    <mergeCell ref="E148:H148"/>
    <mergeCell ref="E149:H149"/>
    <mergeCell ref="E150:H150"/>
    <mergeCell ref="E151:H151"/>
    <mergeCell ref="J151:J152"/>
    <mergeCell ref="E152:H152"/>
    <mergeCell ref="D154:H154"/>
    <mergeCell ref="E155:H155"/>
    <mergeCell ref="B136:E136"/>
    <mergeCell ref="C138:H138"/>
    <mergeCell ref="D140:H140"/>
    <mergeCell ref="E141:H141"/>
    <mergeCell ref="E142:H142"/>
    <mergeCell ref="E143:H143"/>
    <mergeCell ref="E144:H144"/>
    <mergeCell ref="J144:J145"/>
    <mergeCell ref="E145:H145"/>
    <mergeCell ref="C91:H91"/>
    <mergeCell ref="D109:H109"/>
    <mergeCell ref="E115:J115"/>
    <mergeCell ref="D93:H93"/>
    <mergeCell ref="E102:H102"/>
    <mergeCell ref="E89:J89"/>
    <mergeCell ref="D82:H82"/>
    <mergeCell ref="E86:H86"/>
    <mergeCell ref="E88:H88"/>
    <mergeCell ref="J87:J88"/>
    <mergeCell ref="D98:H98"/>
    <mergeCell ref="J50:J51"/>
    <mergeCell ref="J58:J59"/>
    <mergeCell ref="E77:H77"/>
    <mergeCell ref="E78:H78"/>
    <mergeCell ref="E79:H79"/>
    <mergeCell ref="E80:H80"/>
    <mergeCell ref="J79:J80"/>
    <mergeCell ref="E67:H67"/>
    <mergeCell ref="E68:H68"/>
    <mergeCell ref="E69:H69"/>
    <mergeCell ref="E70:H70"/>
    <mergeCell ref="D61:H61"/>
    <mergeCell ref="E62:H62"/>
    <mergeCell ref="E63:H63"/>
    <mergeCell ref="E64:H64"/>
    <mergeCell ref="D55:H55"/>
    <mergeCell ref="E57:H57"/>
    <mergeCell ref="E58:H58"/>
    <mergeCell ref="E59:H59"/>
    <mergeCell ref="C53:H53"/>
    <mergeCell ref="E56:H56"/>
    <mergeCell ref="D76:H76"/>
    <mergeCell ref="E74:J74"/>
    <mergeCell ref="D66:H66"/>
    <mergeCell ref="J39:J40"/>
    <mergeCell ref="D42:H42"/>
    <mergeCell ref="E43:H43"/>
    <mergeCell ref="E44:H44"/>
    <mergeCell ref="E45:H45"/>
    <mergeCell ref="J44:J45"/>
    <mergeCell ref="D47:H47"/>
    <mergeCell ref="E48:H48"/>
    <mergeCell ref="E49:H49"/>
    <mergeCell ref="E118:H118"/>
    <mergeCell ref="E119:H119"/>
    <mergeCell ref="E120:H120"/>
    <mergeCell ref="E121:H121"/>
    <mergeCell ref="J120:J121"/>
    <mergeCell ref="E133:J133"/>
    <mergeCell ref="J126:J127"/>
    <mergeCell ref="J101:J102"/>
    <mergeCell ref="J131:J132"/>
    <mergeCell ref="E105:H105"/>
    <mergeCell ref="E106:H106"/>
    <mergeCell ref="J106:J107"/>
    <mergeCell ref="E110:H110"/>
    <mergeCell ref="E111:H111"/>
    <mergeCell ref="E112:H112"/>
    <mergeCell ref="E113:H113"/>
    <mergeCell ref="E114:H114"/>
    <mergeCell ref="D123:H123"/>
    <mergeCell ref="E124:H124"/>
    <mergeCell ref="D104:H104"/>
    <mergeCell ref="E37:H37"/>
    <mergeCell ref="E38:H38"/>
    <mergeCell ref="E39:H39"/>
    <mergeCell ref="E40:H40"/>
    <mergeCell ref="D129:H129"/>
    <mergeCell ref="E130:H130"/>
    <mergeCell ref="E131:H131"/>
    <mergeCell ref="E132:H132"/>
    <mergeCell ref="E125:H125"/>
    <mergeCell ref="E126:H126"/>
    <mergeCell ref="E127:H127"/>
    <mergeCell ref="E83:H83"/>
    <mergeCell ref="E84:H84"/>
    <mergeCell ref="E85:H85"/>
    <mergeCell ref="E87:H87"/>
    <mergeCell ref="E94:H94"/>
    <mergeCell ref="E95:H95"/>
    <mergeCell ref="E96:H96"/>
    <mergeCell ref="E100:H100"/>
    <mergeCell ref="E101:H101"/>
    <mergeCell ref="E50:H50"/>
    <mergeCell ref="E51:H51"/>
    <mergeCell ref="E99:H99"/>
    <mergeCell ref="D117:H117"/>
    <mergeCell ref="E33:H33"/>
    <mergeCell ref="E34:H34"/>
    <mergeCell ref="D26:H26"/>
    <mergeCell ref="E27:H27"/>
    <mergeCell ref="E28:H28"/>
    <mergeCell ref="J28:J29"/>
    <mergeCell ref="E29:H29"/>
    <mergeCell ref="J33:J34"/>
    <mergeCell ref="D36:H36"/>
    <mergeCell ref="B4:J4"/>
    <mergeCell ref="H9:J9"/>
    <mergeCell ref="E10:J10"/>
    <mergeCell ref="J63:J64"/>
    <mergeCell ref="J95:J96"/>
    <mergeCell ref="E71:H71"/>
    <mergeCell ref="E72:H72"/>
    <mergeCell ref="E73:H73"/>
    <mergeCell ref="E107:H107"/>
    <mergeCell ref="D21:H21"/>
    <mergeCell ref="E22:H22"/>
    <mergeCell ref="E23:H23"/>
    <mergeCell ref="J23:J24"/>
    <mergeCell ref="E24:H24"/>
    <mergeCell ref="B11:E11"/>
    <mergeCell ref="C13:H13"/>
    <mergeCell ref="E14:H14"/>
    <mergeCell ref="E15:H15"/>
    <mergeCell ref="E16:H16"/>
    <mergeCell ref="E17:H17"/>
    <mergeCell ref="J16:J17"/>
    <mergeCell ref="C19:H19"/>
    <mergeCell ref="D31:H31"/>
    <mergeCell ref="E32:H32"/>
  </mergeCells>
  <phoneticPr fontId="2"/>
  <dataValidations count="13">
    <dataValidation type="custom" allowBlank="1" showInputMessage="1" showErrorMessage="1" sqref="K73">
      <formula1>J73="○"</formula1>
    </dataValidation>
    <dataValidation type="custom" allowBlank="1" showInputMessage="1" showErrorMessage="1" error="その他を選択してください_x000a_" prompt="その他を選択してください。" sqref="F74:J74">
      <formula1>#REF!="○"</formula1>
    </dataValidation>
    <dataValidation type="custom" allowBlank="1" showInputMessage="1" showErrorMessage="1" error="その他を選択して入力してください。" sqref="F133:J133">
      <formula1>#REF!="c"</formula1>
    </dataValidation>
    <dataValidation type="custom" allowBlank="1" showInputMessage="1" showErrorMessage="1" error="その他を選択してから入力してください。_x000a_" sqref="F164:J164 F115:J115">
      <formula1>#REF!="○"</formula1>
    </dataValidation>
    <dataValidation type="custom" allowBlank="1" showInputMessage="1" showErrorMessage="1" error="その他を選択してから入力してください。" sqref="F251:J251 F89:J89">
      <formula1>#REF!="f"</formula1>
    </dataValidation>
    <dataValidation type="custom" allowBlank="1" showInputMessage="1" showErrorMessage="1" error="その他を選択してから入力をしてください。_x000a_" sqref="F174:J174">
      <formula1>#REF!="○"</formula1>
    </dataValidation>
    <dataValidation type="custom" allowBlank="1" showInputMessage="1" showErrorMessage="1" error="その他を選択してから入力してください。" sqref="F237:J237 F261:J261 F213:J213">
      <formula1>#REF!="○"</formula1>
    </dataValidation>
    <dataValidation type="custom" allowBlank="1" showInputMessage="1" showErrorMessage="1" error="その他を選択してください_x000a_" prompt="その他を選択してください。" sqref="E74">
      <formula1>J73="○"</formula1>
    </dataValidation>
    <dataValidation type="custom" allowBlank="1" showInputMessage="1" showErrorMessage="1" error="その他を選択して入力してください。" sqref="E133">
      <formula1>J131="c"</formula1>
    </dataValidation>
    <dataValidation type="custom" allowBlank="1" showInputMessage="1" showErrorMessage="1" error="その他を選択してから入力してください。_x000a_" sqref="E115 E164">
      <formula1>J114="○"</formula1>
    </dataValidation>
    <dataValidation type="custom" allowBlank="1" showInputMessage="1" showErrorMessage="1" error="その他を選択してから入力してください。" sqref="E89 E251">
      <formula1>J87="f"</formula1>
    </dataValidation>
    <dataValidation type="custom" allowBlank="1" showInputMessage="1" showErrorMessage="1" error="その他を選択してから入力をしてください。_x000a_" sqref="E174">
      <formula1>J173="○"</formula1>
    </dataValidation>
    <dataValidation type="custom" allowBlank="1" showInputMessage="1" showErrorMessage="1" error="その他を選択してから入力してください。" sqref="E213 E237 E261">
      <formula1>J212="○"</formula1>
    </dataValidation>
  </dataValidations>
  <pageMargins left="0.51181102362204722" right="0.51181102362204722" top="0.70866141732283472" bottom="0.70866141732283472" header="0.31496062992125984" footer="0.31496062992125984"/>
  <pageSetup paperSize="9" orientation="portrait" horizontalDpi="4294967293" r:id="rId1"/>
  <rowBreaks count="7" manualBreakCount="7">
    <brk id="40" max="9" man="1"/>
    <brk id="74" max="9" man="1"/>
    <brk id="108" max="16383" man="1"/>
    <brk id="134" max="16383" man="1"/>
    <brk id="175" max="16383" man="1"/>
    <brk id="214" max="16383" man="1"/>
    <brk id="241" max="16383" man="1"/>
  </rowBreaks>
  <ignoredErrors>
    <ignoredError sqref="F134" unlockedFormula="1"/>
  </ignoredErrors>
  <extLst>
    <ext xmlns:x14="http://schemas.microsoft.com/office/spreadsheetml/2009/9/main" uri="{CCE6A557-97BC-4b89-ADB6-D9C93CAAB3DF}">
      <x14:dataValidations xmlns:xm="http://schemas.microsoft.com/office/excel/2006/main" count="10">
        <x14:dataValidation type="list" allowBlank="1" showInputMessage="1" showErrorMessage="1">
          <x14:formula1>
            <xm:f>code!$G$2:$G$5</xm:f>
          </x14:formula1>
          <xm:sqref>F8</xm:sqref>
        </x14:dataValidation>
        <x14:dataValidation type="list" allowBlank="1" showInputMessage="1" showErrorMessage="1">
          <x14:formula1>
            <xm:f>code!$F$9:$F$14</xm:f>
          </x14:formula1>
          <xm:sqref>J228:J229</xm:sqref>
        </x14:dataValidation>
        <x14:dataValidation type="list" allowBlank="1" showInputMessage="1" showErrorMessage="1">
          <x14:formula1>
            <xm:f>code!$F$9:$F$13</xm:f>
          </x14:formula1>
          <xm:sqref>J144:J145 J151:J152</xm:sqref>
        </x14:dataValidation>
        <x14:dataValidation type="list" allowBlank="1" showInputMessage="1" showErrorMessage="1">
          <x14:formula1>
            <xm:f>code!$F$9:$F$12</xm:f>
          </x14:formula1>
          <xm:sqref>J50:J51 J16:J17 J58:J59 J79:J80 J39:J40 J101:J102 J120:J121 J126:J127 J196:J197 J190:J191 J220:J221</xm:sqref>
        </x14:dataValidation>
        <x14:dataValidation type="list" allowBlank="1" showInputMessage="1" showErrorMessage="1">
          <x14:formula1>
            <xm:f>code!$F$9:$F$11</xm:f>
          </x14:formula1>
          <xm:sqref>J23:J24 J28:J29 J33:J34 J44:J45 J63:J64 J95:J96 J106:J107</xm:sqref>
        </x14:dataValidation>
        <x14:dataValidation type="list" allowBlank="1" showInputMessage="1" showErrorMessage="1">
          <x14:formula1>
            <xm:f>code!$E$4:$E$6</xm:f>
          </x14:formula1>
          <xm:sqref>F7</xm:sqref>
        </x14:dataValidation>
        <x14:dataValidation type="list" allowBlank="1" showInputMessage="1" showErrorMessage="1">
          <x14:formula1>
            <xm:f>code!$C$2:$C$48</xm:f>
          </x14:formula1>
          <xm:sqref>F6</xm:sqref>
        </x14:dataValidation>
        <x14:dataValidation type="list" allowBlank="1" showInputMessage="1" showErrorMessage="1">
          <x14:formula1>
            <xm:f>code!$F$26:$F$27</xm:f>
          </x14:formula1>
          <xm:sqref>J254:J260 J110:J114 J232:J236 J155:J163 J167:J173 J179:J185 J200:J204 J207:J212 J67:J73</xm:sqref>
        </x14:dataValidation>
        <x14:dataValidation type="list" allowBlank="1" showInputMessage="1" showErrorMessage="1">
          <x14:formula1>
            <xm:f>code!$F$8:$F$11</xm:f>
          </x14:formula1>
          <xm:sqref>J131:J132</xm:sqref>
        </x14:dataValidation>
        <x14:dataValidation type="list" allowBlank="1" showInputMessage="1" showErrorMessage="1">
          <x14:formula1>
            <xm:f>code!$F$8:$F$14</xm:f>
          </x14:formula1>
          <xm:sqref>J87:J88 J249:J250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20"/>
  <sheetViews>
    <sheetView zoomScale="99" zoomScaleNormal="99" workbookViewId="0">
      <selection activeCell="F9" sqref="F9"/>
    </sheetView>
  </sheetViews>
  <sheetFormatPr defaultRowHeight="13.2" x14ac:dyDescent="0.2"/>
  <cols>
    <col min="1" max="1" width="5.77734375" customWidth="1"/>
  </cols>
  <sheetData>
    <row r="1" spans="1:10" x14ac:dyDescent="0.2">
      <c r="A1" t="s">
        <v>0</v>
      </c>
      <c r="C1" t="s">
        <v>62</v>
      </c>
      <c r="G1" t="s">
        <v>161</v>
      </c>
    </row>
    <row r="2" spans="1:10" x14ac:dyDescent="0.2">
      <c r="A2">
        <v>1</v>
      </c>
      <c r="B2" t="s">
        <v>1</v>
      </c>
      <c r="C2" t="s">
        <v>2</v>
      </c>
      <c r="D2">
        <v>1</v>
      </c>
      <c r="G2" t="s">
        <v>162</v>
      </c>
      <c r="I2" t="s">
        <v>2</v>
      </c>
      <c r="J2">
        <v>1</v>
      </c>
    </row>
    <row r="3" spans="1:10" x14ac:dyDescent="0.2">
      <c r="A3">
        <v>2</v>
      </c>
      <c r="B3" t="s">
        <v>1</v>
      </c>
      <c r="C3" t="s">
        <v>10</v>
      </c>
      <c r="D3">
        <v>2</v>
      </c>
      <c r="E3" t="s">
        <v>127</v>
      </c>
      <c r="G3" t="s">
        <v>163</v>
      </c>
      <c r="I3" t="s">
        <v>10</v>
      </c>
      <c r="J3">
        <v>2</v>
      </c>
    </row>
    <row r="4" spans="1:10" x14ac:dyDescent="0.2">
      <c r="A4">
        <v>3</v>
      </c>
      <c r="B4" t="s">
        <v>1</v>
      </c>
      <c r="C4" t="s">
        <v>11</v>
      </c>
      <c r="D4">
        <v>3</v>
      </c>
      <c r="E4" t="s">
        <v>128</v>
      </c>
      <c r="G4" t="s">
        <v>164</v>
      </c>
      <c r="I4" t="s">
        <v>11</v>
      </c>
      <c r="J4">
        <v>3</v>
      </c>
    </row>
    <row r="5" spans="1:10" x14ac:dyDescent="0.2">
      <c r="A5">
        <v>4</v>
      </c>
      <c r="B5" t="s">
        <v>1</v>
      </c>
      <c r="C5" t="s">
        <v>12</v>
      </c>
      <c r="D5">
        <v>4</v>
      </c>
      <c r="E5" t="s">
        <v>129</v>
      </c>
      <c r="G5" t="s">
        <v>165</v>
      </c>
      <c r="I5" t="s">
        <v>12</v>
      </c>
      <c r="J5">
        <v>4</v>
      </c>
    </row>
    <row r="6" spans="1:10" x14ac:dyDescent="0.2">
      <c r="A6">
        <v>5</v>
      </c>
      <c r="B6" t="s">
        <v>1</v>
      </c>
      <c r="C6" t="s">
        <v>13</v>
      </c>
      <c r="D6">
        <v>5</v>
      </c>
      <c r="E6" t="s">
        <v>130</v>
      </c>
      <c r="I6" t="s">
        <v>13</v>
      </c>
      <c r="J6">
        <v>5</v>
      </c>
    </row>
    <row r="7" spans="1:10" x14ac:dyDescent="0.2">
      <c r="A7">
        <v>6</v>
      </c>
      <c r="B7" t="s">
        <v>1</v>
      </c>
      <c r="C7" t="s">
        <v>14</v>
      </c>
      <c r="D7">
        <v>6</v>
      </c>
      <c r="E7" t="s">
        <v>3</v>
      </c>
      <c r="F7" t="s">
        <v>78</v>
      </c>
      <c r="I7" t="s">
        <v>14</v>
      </c>
      <c r="J7">
        <v>6</v>
      </c>
    </row>
    <row r="8" spans="1:10" x14ac:dyDescent="0.2">
      <c r="A8">
        <v>7</v>
      </c>
      <c r="B8" t="s">
        <v>1</v>
      </c>
      <c r="C8" t="s">
        <v>15</v>
      </c>
      <c r="D8">
        <v>7</v>
      </c>
      <c r="E8" t="s">
        <v>4</v>
      </c>
      <c r="I8" t="s">
        <v>15</v>
      </c>
      <c r="J8">
        <v>7</v>
      </c>
    </row>
    <row r="9" spans="1:10" x14ac:dyDescent="0.2">
      <c r="A9">
        <v>8</v>
      </c>
      <c r="B9" t="s">
        <v>16</v>
      </c>
      <c r="C9" t="s">
        <v>17</v>
      </c>
      <c r="D9">
        <v>8</v>
      </c>
      <c r="E9" t="s">
        <v>5</v>
      </c>
      <c r="F9" t="s">
        <v>336</v>
      </c>
      <c r="I9" t="s">
        <v>17</v>
      </c>
      <c r="J9">
        <v>8</v>
      </c>
    </row>
    <row r="10" spans="1:10" x14ac:dyDescent="0.2">
      <c r="A10">
        <v>9</v>
      </c>
      <c r="B10" t="s">
        <v>16</v>
      </c>
      <c r="C10" t="s">
        <v>18</v>
      </c>
      <c r="D10">
        <v>9</v>
      </c>
      <c r="E10" t="s">
        <v>6</v>
      </c>
      <c r="F10" t="s">
        <v>337</v>
      </c>
      <c r="I10" t="s">
        <v>18</v>
      </c>
      <c r="J10">
        <v>9</v>
      </c>
    </row>
    <row r="11" spans="1:10" x14ac:dyDescent="0.2">
      <c r="A11">
        <v>10</v>
      </c>
      <c r="B11" t="s">
        <v>16</v>
      </c>
      <c r="C11" t="s">
        <v>19</v>
      </c>
      <c r="D11">
        <v>10</v>
      </c>
      <c r="E11" t="s">
        <v>7</v>
      </c>
      <c r="F11" t="s">
        <v>338</v>
      </c>
      <c r="I11" t="s">
        <v>19</v>
      </c>
      <c r="J11">
        <v>10</v>
      </c>
    </row>
    <row r="12" spans="1:10" x14ac:dyDescent="0.2">
      <c r="A12">
        <v>11</v>
      </c>
      <c r="B12" t="s">
        <v>16</v>
      </c>
      <c r="C12" t="s">
        <v>20</v>
      </c>
      <c r="D12">
        <v>11</v>
      </c>
      <c r="E12" t="s">
        <v>8</v>
      </c>
      <c r="F12" t="s">
        <v>339</v>
      </c>
      <c r="I12" t="s">
        <v>20</v>
      </c>
      <c r="J12">
        <v>11</v>
      </c>
    </row>
    <row r="13" spans="1:10" x14ac:dyDescent="0.2">
      <c r="A13">
        <v>12</v>
      </c>
      <c r="B13" t="s">
        <v>16</v>
      </c>
      <c r="C13" t="s">
        <v>21</v>
      </c>
      <c r="D13">
        <v>12</v>
      </c>
      <c r="E13" t="s">
        <v>9</v>
      </c>
      <c r="F13" t="s">
        <v>340</v>
      </c>
      <c r="I13" t="s">
        <v>21</v>
      </c>
      <c r="J13">
        <v>12</v>
      </c>
    </row>
    <row r="14" spans="1:10" x14ac:dyDescent="0.2">
      <c r="A14">
        <v>13</v>
      </c>
      <c r="B14" t="s">
        <v>16</v>
      </c>
      <c r="C14" t="s">
        <v>22</v>
      </c>
      <c r="D14">
        <v>13</v>
      </c>
      <c r="F14" t="s">
        <v>341</v>
      </c>
      <c r="I14" t="s">
        <v>22</v>
      </c>
      <c r="J14">
        <v>13</v>
      </c>
    </row>
    <row r="15" spans="1:10" x14ac:dyDescent="0.2">
      <c r="A15">
        <v>14</v>
      </c>
      <c r="B15" t="s">
        <v>16</v>
      </c>
      <c r="C15" t="s">
        <v>23</v>
      </c>
      <c r="D15">
        <v>14</v>
      </c>
      <c r="F15" t="s">
        <v>342</v>
      </c>
      <c r="I15" t="s">
        <v>23</v>
      </c>
      <c r="J15">
        <v>14</v>
      </c>
    </row>
    <row r="16" spans="1:10" x14ac:dyDescent="0.2">
      <c r="A16">
        <v>15</v>
      </c>
      <c r="B16" t="s">
        <v>16</v>
      </c>
      <c r="C16" t="s">
        <v>24</v>
      </c>
      <c r="D16">
        <v>15</v>
      </c>
      <c r="F16" t="s">
        <v>365</v>
      </c>
      <c r="I16" t="s">
        <v>24</v>
      </c>
      <c r="J16">
        <v>15</v>
      </c>
    </row>
    <row r="17" spans="1:10" x14ac:dyDescent="0.2">
      <c r="A17">
        <v>16</v>
      </c>
      <c r="B17" t="s">
        <v>25</v>
      </c>
      <c r="C17" t="s">
        <v>26</v>
      </c>
      <c r="D17">
        <v>16</v>
      </c>
      <c r="F17" t="s">
        <v>366</v>
      </c>
      <c r="I17" t="s">
        <v>26</v>
      </c>
      <c r="J17">
        <v>16</v>
      </c>
    </row>
    <row r="18" spans="1:10" x14ac:dyDescent="0.2">
      <c r="A18">
        <v>17</v>
      </c>
      <c r="B18" t="s">
        <v>25</v>
      </c>
      <c r="C18" t="s">
        <v>27</v>
      </c>
      <c r="D18">
        <v>17</v>
      </c>
      <c r="F18" t="s">
        <v>367</v>
      </c>
      <c r="I18" t="s">
        <v>27</v>
      </c>
      <c r="J18">
        <v>17</v>
      </c>
    </row>
    <row r="19" spans="1:10" x14ac:dyDescent="0.2">
      <c r="A19">
        <v>18</v>
      </c>
      <c r="B19" t="s">
        <v>25</v>
      </c>
      <c r="C19" t="s">
        <v>28</v>
      </c>
      <c r="D19">
        <v>18</v>
      </c>
      <c r="F19" t="s">
        <v>368</v>
      </c>
      <c r="I19" t="s">
        <v>28</v>
      </c>
      <c r="J19">
        <v>18</v>
      </c>
    </row>
    <row r="20" spans="1:10" x14ac:dyDescent="0.2">
      <c r="A20">
        <v>19</v>
      </c>
      <c r="B20" t="s">
        <v>25</v>
      </c>
      <c r="C20" t="s">
        <v>29</v>
      </c>
      <c r="D20">
        <v>19</v>
      </c>
      <c r="F20" t="s">
        <v>369</v>
      </c>
      <c r="I20" t="s">
        <v>29</v>
      </c>
      <c r="J20">
        <v>19</v>
      </c>
    </row>
    <row r="21" spans="1:10" x14ac:dyDescent="0.2">
      <c r="A21">
        <v>20</v>
      </c>
      <c r="B21" t="s">
        <v>25</v>
      </c>
      <c r="C21" t="s">
        <v>30</v>
      </c>
      <c r="D21">
        <v>20</v>
      </c>
      <c r="F21" t="s">
        <v>370</v>
      </c>
      <c r="I21" t="s">
        <v>30</v>
      </c>
      <c r="J21">
        <v>20</v>
      </c>
    </row>
    <row r="22" spans="1:10" x14ac:dyDescent="0.2">
      <c r="A22">
        <v>21</v>
      </c>
      <c r="B22" t="s">
        <v>25</v>
      </c>
      <c r="C22" t="s">
        <v>31</v>
      </c>
      <c r="D22">
        <v>21</v>
      </c>
      <c r="I22" t="s">
        <v>31</v>
      </c>
      <c r="J22">
        <v>21</v>
      </c>
    </row>
    <row r="23" spans="1:10" x14ac:dyDescent="0.2">
      <c r="A23">
        <v>22</v>
      </c>
      <c r="B23" t="s">
        <v>25</v>
      </c>
      <c r="C23" t="s">
        <v>32</v>
      </c>
      <c r="D23">
        <v>22</v>
      </c>
      <c r="I23" t="s">
        <v>32</v>
      </c>
      <c r="J23">
        <v>22</v>
      </c>
    </row>
    <row r="24" spans="1:10" x14ac:dyDescent="0.2">
      <c r="A24">
        <v>23</v>
      </c>
      <c r="B24" t="s">
        <v>25</v>
      </c>
      <c r="C24" t="s">
        <v>33</v>
      </c>
      <c r="D24">
        <v>23</v>
      </c>
      <c r="I24" t="s">
        <v>33</v>
      </c>
      <c r="J24">
        <v>23</v>
      </c>
    </row>
    <row r="25" spans="1:10" x14ac:dyDescent="0.2">
      <c r="A25">
        <v>24</v>
      </c>
      <c r="B25" t="s">
        <v>25</v>
      </c>
      <c r="C25" t="s">
        <v>34</v>
      </c>
      <c r="D25">
        <v>24</v>
      </c>
      <c r="F25" t="s">
        <v>302</v>
      </c>
      <c r="I25" t="s">
        <v>34</v>
      </c>
      <c r="J25">
        <v>24</v>
      </c>
    </row>
    <row r="26" spans="1:10" x14ac:dyDescent="0.2">
      <c r="A26">
        <v>25</v>
      </c>
      <c r="B26" t="s">
        <v>35</v>
      </c>
      <c r="C26" t="s">
        <v>36</v>
      </c>
      <c r="D26">
        <v>25</v>
      </c>
      <c r="F26" t="s">
        <v>303</v>
      </c>
      <c r="I26" t="s">
        <v>36</v>
      </c>
      <c r="J26">
        <v>25</v>
      </c>
    </row>
    <row r="27" spans="1:10" x14ac:dyDescent="0.2">
      <c r="A27">
        <v>26</v>
      </c>
      <c r="B27" t="s">
        <v>35</v>
      </c>
      <c r="C27" t="s">
        <v>37</v>
      </c>
      <c r="D27">
        <v>26</v>
      </c>
      <c r="I27" t="s">
        <v>37</v>
      </c>
      <c r="J27">
        <v>26</v>
      </c>
    </row>
    <row r="28" spans="1:10" x14ac:dyDescent="0.2">
      <c r="A28">
        <v>27</v>
      </c>
      <c r="B28" t="s">
        <v>35</v>
      </c>
      <c r="C28" t="s">
        <v>38</v>
      </c>
      <c r="D28">
        <v>27</v>
      </c>
      <c r="I28" t="s">
        <v>38</v>
      </c>
      <c r="J28">
        <v>27</v>
      </c>
    </row>
    <row r="29" spans="1:10" x14ac:dyDescent="0.2">
      <c r="A29">
        <v>28</v>
      </c>
      <c r="B29" t="s">
        <v>35</v>
      </c>
      <c r="C29" t="s">
        <v>39</v>
      </c>
      <c r="D29">
        <v>28</v>
      </c>
      <c r="I29" t="s">
        <v>39</v>
      </c>
      <c r="J29">
        <v>28</v>
      </c>
    </row>
    <row r="30" spans="1:10" x14ac:dyDescent="0.2">
      <c r="A30">
        <v>29</v>
      </c>
      <c r="B30" t="s">
        <v>35</v>
      </c>
      <c r="C30" t="s">
        <v>40</v>
      </c>
      <c r="D30">
        <v>29</v>
      </c>
      <c r="I30" t="s">
        <v>40</v>
      </c>
      <c r="J30">
        <v>29</v>
      </c>
    </row>
    <row r="31" spans="1:10" x14ac:dyDescent="0.2">
      <c r="A31">
        <v>30</v>
      </c>
      <c r="B31" t="s">
        <v>35</v>
      </c>
      <c r="C31" t="s">
        <v>41</v>
      </c>
      <c r="D31">
        <v>30</v>
      </c>
      <c r="I31" t="s">
        <v>41</v>
      </c>
      <c r="J31">
        <v>30</v>
      </c>
    </row>
    <row r="32" spans="1:10" x14ac:dyDescent="0.2">
      <c r="A32">
        <v>31</v>
      </c>
      <c r="B32" t="s">
        <v>42</v>
      </c>
      <c r="C32" t="s">
        <v>371</v>
      </c>
      <c r="D32">
        <v>31</v>
      </c>
      <c r="I32" t="s">
        <v>43</v>
      </c>
      <c r="J32">
        <v>31</v>
      </c>
    </row>
    <row r="33" spans="1:10" x14ac:dyDescent="0.2">
      <c r="A33">
        <v>32</v>
      </c>
      <c r="B33" t="s">
        <v>42</v>
      </c>
      <c r="C33" t="s">
        <v>44</v>
      </c>
      <c r="D33">
        <v>32</v>
      </c>
      <c r="I33" t="s">
        <v>44</v>
      </c>
      <c r="J33">
        <v>32</v>
      </c>
    </row>
    <row r="34" spans="1:10" x14ac:dyDescent="0.2">
      <c r="A34">
        <v>33</v>
      </c>
      <c r="B34" t="s">
        <v>42</v>
      </c>
      <c r="C34" t="s">
        <v>45</v>
      </c>
      <c r="D34">
        <v>33</v>
      </c>
      <c r="I34" t="s">
        <v>45</v>
      </c>
      <c r="J34">
        <v>33</v>
      </c>
    </row>
    <row r="35" spans="1:10" x14ac:dyDescent="0.2">
      <c r="A35">
        <v>34</v>
      </c>
      <c r="B35" t="s">
        <v>42</v>
      </c>
      <c r="C35" t="s">
        <v>46</v>
      </c>
      <c r="D35">
        <v>34</v>
      </c>
      <c r="I35" t="s">
        <v>46</v>
      </c>
      <c r="J35">
        <v>34</v>
      </c>
    </row>
    <row r="36" spans="1:10" x14ac:dyDescent="0.2">
      <c r="A36">
        <v>35</v>
      </c>
      <c r="B36" t="s">
        <v>42</v>
      </c>
      <c r="C36" t="s">
        <v>47</v>
      </c>
      <c r="D36">
        <v>35</v>
      </c>
      <c r="I36" t="s">
        <v>47</v>
      </c>
      <c r="J36">
        <v>35</v>
      </c>
    </row>
    <row r="37" spans="1:10" x14ac:dyDescent="0.2">
      <c r="A37">
        <v>36</v>
      </c>
      <c r="B37" t="s">
        <v>42</v>
      </c>
      <c r="C37" t="s">
        <v>48</v>
      </c>
      <c r="D37">
        <v>36</v>
      </c>
      <c r="I37" t="s">
        <v>48</v>
      </c>
      <c r="J37">
        <v>36</v>
      </c>
    </row>
    <row r="38" spans="1:10" x14ac:dyDescent="0.2">
      <c r="A38">
        <v>37</v>
      </c>
      <c r="B38" t="s">
        <v>42</v>
      </c>
      <c r="C38" t="s">
        <v>49</v>
      </c>
      <c r="D38">
        <v>37</v>
      </c>
      <c r="I38" t="s">
        <v>49</v>
      </c>
      <c r="J38">
        <v>37</v>
      </c>
    </row>
    <row r="39" spans="1:10" x14ac:dyDescent="0.2">
      <c r="A39">
        <v>38</v>
      </c>
      <c r="B39" t="s">
        <v>42</v>
      </c>
      <c r="C39" t="s">
        <v>50</v>
      </c>
      <c r="D39">
        <v>38</v>
      </c>
      <c r="I39" t="s">
        <v>50</v>
      </c>
      <c r="J39">
        <v>38</v>
      </c>
    </row>
    <row r="40" spans="1:10" x14ac:dyDescent="0.2">
      <c r="A40">
        <v>39</v>
      </c>
      <c r="B40" t="s">
        <v>42</v>
      </c>
      <c r="C40" t="s">
        <v>51</v>
      </c>
      <c r="D40">
        <v>39</v>
      </c>
      <c r="I40" t="s">
        <v>51</v>
      </c>
      <c r="J40">
        <v>39</v>
      </c>
    </row>
    <row r="41" spans="1:10" x14ac:dyDescent="0.2">
      <c r="A41">
        <v>40</v>
      </c>
      <c r="B41" t="s">
        <v>52</v>
      </c>
      <c r="C41" t="s">
        <v>53</v>
      </c>
      <c r="D41">
        <v>40</v>
      </c>
      <c r="I41" t="s">
        <v>53</v>
      </c>
      <c r="J41">
        <v>40</v>
      </c>
    </row>
    <row r="42" spans="1:10" x14ac:dyDescent="0.2">
      <c r="A42">
        <v>41</v>
      </c>
      <c r="B42" t="s">
        <v>52</v>
      </c>
      <c r="C42" t="s">
        <v>54</v>
      </c>
      <c r="D42">
        <v>41</v>
      </c>
      <c r="I42" t="s">
        <v>54</v>
      </c>
      <c r="J42">
        <v>41</v>
      </c>
    </row>
    <row r="43" spans="1:10" x14ac:dyDescent="0.2">
      <c r="A43">
        <v>42</v>
      </c>
      <c r="B43" t="s">
        <v>52</v>
      </c>
      <c r="C43" t="s">
        <v>55</v>
      </c>
      <c r="D43">
        <v>42</v>
      </c>
      <c r="I43" t="s">
        <v>55</v>
      </c>
      <c r="J43">
        <v>42</v>
      </c>
    </row>
    <row r="44" spans="1:10" x14ac:dyDescent="0.2">
      <c r="A44">
        <v>43</v>
      </c>
      <c r="B44" t="s">
        <v>52</v>
      </c>
      <c r="C44" t="s">
        <v>56</v>
      </c>
      <c r="D44">
        <v>43</v>
      </c>
      <c r="I44" t="s">
        <v>56</v>
      </c>
      <c r="J44">
        <v>43</v>
      </c>
    </row>
    <row r="45" spans="1:10" x14ac:dyDescent="0.2">
      <c r="A45">
        <v>44</v>
      </c>
      <c r="B45" t="s">
        <v>52</v>
      </c>
      <c r="C45" t="s">
        <v>57</v>
      </c>
      <c r="D45">
        <v>44</v>
      </c>
      <c r="I45" t="s">
        <v>57</v>
      </c>
      <c r="J45">
        <v>44</v>
      </c>
    </row>
    <row r="46" spans="1:10" x14ac:dyDescent="0.2">
      <c r="A46">
        <v>45</v>
      </c>
      <c r="B46" t="s">
        <v>52</v>
      </c>
      <c r="C46" t="s">
        <v>58</v>
      </c>
      <c r="D46">
        <v>45</v>
      </c>
      <c r="I46" t="s">
        <v>58</v>
      </c>
      <c r="J46">
        <v>45</v>
      </c>
    </row>
    <row r="47" spans="1:10" x14ac:dyDescent="0.2">
      <c r="A47">
        <v>46</v>
      </c>
      <c r="B47" t="s">
        <v>52</v>
      </c>
      <c r="C47" t="s">
        <v>59</v>
      </c>
      <c r="D47">
        <v>46</v>
      </c>
      <c r="I47" t="s">
        <v>59</v>
      </c>
      <c r="J47">
        <v>46</v>
      </c>
    </row>
    <row r="48" spans="1:10" x14ac:dyDescent="0.2">
      <c r="A48">
        <v>47</v>
      </c>
      <c r="B48" t="s">
        <v>52</v>
      </c>
      <c r="C48" t="s">
        <v>60</v>
      </c>
      <c r="D48">
        <v>47</v>
      </c>
      <c r="I48" t="s">
        <v>60</v>
      </c>
      <c r="J48">
        <v>47</v>
      </c>
    </row>
    <row r="59" spans="1:18" x14ac:dyDescent="0.2">
      <c r="A59" t="s">
        <v>110</v>
      </c>
      <c r="B59" t="s">
        <v>105</v>
      </c>
      <c r="C59" t="s">
        <v>106</v>
      </c>
      <c r="D59" t="s">
        <v>107</v>
      </c>
      <c r="E59" t="s">
        <v>108</v>
      </c>
      <c r="F59" t="s">
        <v>109</v>
      </c>
      <c r="G59" t="s">
        <v>83</v>
      </c>
      <c r="H59" t="s">
        <v>84</v>
      </c>
      <c r="I59" t="s">
        <v>85</v>
      </c>
      <c r="J59" t="s">
        <v>91</v>
      </c>
      <c r="K59" t="s">
        <v>92</v>
      </c>
      <c r="L59" s="7" t="s">
        <v>94</v>
      </c>
      <c r="M59" s="7" t="s">
        <v>95</v>
      </c>
      <c r="N59" s="7" t="s">
        <v>96</v>
      </c>
      <c r="O59" s="7" t="s">
        <v>97</v>
      </c>
      <c r="P59" s="7" t="s">
        <v>98</v>
      </c>
      <c r="Q59" s="7" t="s">
        <v>99</v>
      </c>
      <c r="R59" s="7" t="s">
        <v>100</v>
      </c>
    </row>
    <row r="60" spans="1:18" ht="13.2" customHeight="1" x14ac:dyDescent="0.2">
      <c r="A60">
        <v>1100</v>
      </c>
      <c r="B60">
        <v>1</v>
      </c>
      <c r="C60">
        <v>1</v>
      </c>
      <c r="D60" s="8" t="s">
        <v>111</v>
      </c>
      <c r="E60" s="7" t="s">
        <v>82</v>
      </c>
      <c r="F60" s="7" t="e">
        <f>#REF!</f>
        <v>#REF!</v>
      </c>
      <c r="G60" s="7" t="e">
        <f>#REF!</f>
        <v>#REF!</v>
      </c>
      <c r="H60" s="7" t="e">
        <f>#REF!</f>
        <v>#REF!</v>
      </c>
      <c r="I60" s="7" t="e">
        <f>#REF!</f>
        <v>#REF!</v>
      </c>
      <c r="J60" s="7" t="e">
        <f>#REF!</f>
        <v>#REF!</v>
      </c>
      <c r="K60" s="7"/>
      <c r="L60" s="7"/>
      <c r="M60" s="7"/>
      <c r="N60" s="7"/>
      <c r="O60" s="7"/>
    </row>
    <row r="61" spans="1:18" ht="13.2" customHeight="1" x14ac:dyDescent="0.2">
      <c r="A61">
        <v>1200</v>
      </c>
      <c r="B61">
        <v>1</v>
      </c>
      <c r="C61">
        <v>2</v>
      </c>
      <c r="D61" s="8" t="s">
        <v>111</v>
      </c>
      <c r="E61" s="3" t="s">
        <v>86</v>
      </c>
      <c r="F61" s="7" t="e">
        <f>#REF!</f>
        <v>#REF!</v>
      </c>
      <c r="G61" s="7"/>
      <c r="H61" s="7"/>
      <c r="I61" s="7"/>
      <c r="J61" s="7"/>
      <c r="K61" s="7"/>
      <c r="L61" s="7"/>
      <c r="M61" s="7"/>
      <c r="N61" s="7"/>
      <c r="O61" s="7"/>
    </row>
    <row r="62" spans="1:18" ht="13.2" customHeight="1" x14ac:dyDescent="0.2">
      <c r="A62">
        <v>1201</v>
      </c>
      <c r="B62">
        <v>1</v>
      </c>
      <c r="C62">
        <v>2</v>
      </c>
      <c r="D62" s="8" t="s">
        <v>112</v>
      </c>
      <c r="E62" s="3" t="s">
        <v>87</v>
      </c>
      <c r="F62" s="7" t="e">
        <f>#REF!</f>
        <v>#REF!</v>
      </c>
      <c r="G62" s="7" t="e">
        <f>#REF!</f>
        <v>#REF!</v>
      </c>
      <c r="H62" s="7" t="e">
        <f>#REF!</f>
        <v>#REF!</v>
      </c>
      <c r="I62" s="7" t="e">
        <f>#REF!</f>
        <v>#REF!</v>
      </c>
      <c r="J62" s="7"/>
      <c r="K62" s="7"/>
      <c r="L62" s="7"/>
      <c r="M62" s="7"/>
      <c r="N62" s="7"/>
      <c r="O62" s="7"/>
    </row>
    <row r="63" spans="1:18" ht="13.2" customHeight="1" x14ac:dyDescent="0.2">
      <c r="A63">
        <v>1202</v>
      </c>
      <c r="B63">
        <v>1</v>
      </c>
      <c r="C63">
        <v>2</v>
      </c>
      <c r="D63" s="8" t="s">
        <v>113</v>
      </c>
      <c r="E63" s="3" t="s">
        <v>88</v>
      </c>
      <c r="F63" s="7" t="e">
        <f>#REF!</f>
        <v>#REF!</v>
      </c>
      <c r="G63" s="7" t="e">
        <f>#REF!</f>
        <v>#REF!</v>
      </c>
      <c r="H63" s="7" t="e">
        <f>#REF!</f>
        <v>#REF!</v>
      </c>
      <c r="I63" s="7" t="e">
        <f>#REF!</f>
        <v>#REF!</v>
      </c>
      <c r="J63" s="7" t="e">
        <f>#REF!</f>
        <v>#REF!</v>
      </c>
      <c r="K63" s="7"/>
      <c r="L63" s="7"/>
      <c r="M63" s="7"/>
      <c r="N63" s="7"/>
      <c r="O63" s="7"/>
    </row>
    <row r="64" spans="1:18" x14ac:dyDescent="0.2">
      <c r="A64">
        <v>1203</v>
      </c>
      <c r="B64">
        <v>1</v>
      </c>
      <c r="C64">
        <v>2</v>
      </c>
      <c r="D64" s="8" t="s">
        <v>114</v>
      </c>
      <c r="E64" s="3" t="s">
        <v>89</v>
      </c>
      <c r="F64" s="7" t="e">
        <f>#REF!</f>
        <v>#REF!</v>
      </c>
      <c r="G64" s="7" t="e">
        <f>#REF!</f>
        <v>#REF!</v>
      </c>
      <c r="H64" s="7" t="e">
        <f>#REF!</f>
        <v>#REF!</v>
      </c>
      <c r="I64" s="7" t="e">
        <f>#REF!</f>
        <v>#REF!</v>
      </c>
      <c r="J64" s="7" t="e">
        <f>#REF!</f>
        <v>#REF!</v>
      </c>
      <c r="K64" s="7" t="e">
        <f>#REF!</f>
        <v>#REF!</v>
      </c>
      <c r="L64" s="7"/>
      <c r="M64" s="7"/>
      <c r="N64" s="7"/>
      <c r="O64" s="7"/>
    </row>
    <row r="65" spans="1:20" x14ac:dyDescent="0.2">
      <c r="A65">
        <v>1204</v>
      </c>
      <c r="B65">
        <v>1</v>
      </c>
      <c r="C65">
        <v>2</v>
      </c>
      <c r="D65" s="8" t="s">
        <v>115</v>
      </c>
      <c r="E65" s="3" t="s">
        <v>90</v>
      </c>
      <c r="F65" s="7" t="e">
        <f>#REF!</f>
        <v>#REF!</v>
      </c>
      <c r="G65" s="7" t="e">
        <f>#REF!</f>
        <v>#REF!</v>
      </c>
      <c r="H65" s="7" t="e">
        <f>#REF!</f>
        <v>#REF!</v>
      </c>
      <c r="I65" s="7" t="e">
        <f>#REF!</f>
        <v>#REF!</v>
      </c>
      <c r="J65" s="7"/>
      <c r="K65" s="7"/>
      <c r="L65" s="7"/>
      <c r="M65" s="7"/>
      <c r="N65" s="7"/>
      <c r="O65" s="7"/>
    </row>
    <row r="66" spans="1:20" x14ac:dyDescent="0.2">
      <c r="A66">
        <v>1205</v>
      </c>
      <c r="B66">
        <v>1</v>
      </c>
      <c r="C66">
        <v>2</v>
      </c>
      <c r="D66" s="8" t="s">
        <v>150</v>
      </c>
      <c r="E66" s="3" t="s">
        <v>103</v>
      </c>
      <c r="F66" s="7" t="e">
        <f>#REF!</f>
        <v>#REF!</v>
      </c>
      <c r="G66" s="7" t="e">
        <f>#REF!</f>
        <v>#REF!</v>
      </c>
      <c r="H66" s="7" t="e">
        <f>#REF!</f>
        <v>#REF!</v>
      </c>
      <c r="I66" s="7" t="e">
        <f>#REF!</f>
        <v>#REF!</v>
      </c>
      <c r="J66" s="7"/>
      <c r="K66" s="7"/>
      <c r="L66" s="7"/>
      <c r="M66" s="7"/>
      <c r="N66" s="7"/>
      <c r="O66" s="7"/>
    </row>
    <row r="67" spans="1:20" x14ac:dyDescent="0.2">
      <c r="A67">
        <v>1206</v>
      </c>
      <c r="B67">
        <v>1</v>
      </c>
      <c r="C67">
        <v>2</v>
      </c>
      <c r="D67" s="8" t="s">
        <v>144</v>
      </c>
      <c r="E67" s="3" t="s">
        <v>102</v>
      </c>
      <c r="F67" s="7" t="e">
        <f>#REF!</f>
        <v>#REF!</v>
      </c>
      <c r="G67" s="7" t="e">
        <f>#REF!</f>
        <v>#REF!</v>
      </c>
      <c r="H67" s="7" t="e">
        <f>#REF!</f>
        <v>#REF!</v>
      </c>
      <c r="I67" s="7" t="e">
        <f>#REF!</f>
        <v>#REF!</v>
      </c>
      <c r="J67" s="7"/>
      <c r="K67" s="7"/>
      <c r="L67" s="7"/>
      <c r="M67" s="7"/>
      <c r="N67" s="7"/>
      <c r="O67" s="7"/>
    </row>
    <row r="68" spans="1:20" x14ac:dyDescent="0.2">
      <c r="A68">
        <v>1207</v>
      </c>
      <c r="B68">
        <v>1</v>
      </c>
      <c r="C68">
        <v>2</v>
      </c>
      <c r="D68" s="8" t="s">
        <v>145</v>
      </c>
      <c r="E68" s="3" t="s">
        <v>104</v>
      </c>
      <c r="F68" s="7" t="e">
        <f>#REF!</f>
        <v>#REF!</v>
      </c>
      <c r="G68" s="7" t="e">
        <f>#REF!</f>
        <v>#REF!</v>
      </c>
      <c r="H68" s="7" t="e">
        <f>#REF!</f>
        <v>#REF!</v>
      </c>
      <c r="I68" s="7" t="e">
        <f>#REF!</f>
        <v>#REF!</v>
      </c>
      <c r="J68" s="7" t="e">
        <f>#REF!</f>
        <v>#REF!</v>
      </c>
      <c r="K68" s="7"/>
      <c r="L68" s="7"/>
      <c r="M68" s="7"/>
      <c r="N68" s="7"/>
      <c r="O68" s="7"/>
    </row>
    <row r="69" spans="1:20" x14ac:dyDescent="0.2">
      <c r="A69">
        <v>1300</v>
      </c>
      <c r="B69">
        <v>1</v>
      </c>
      <c r="C69">
        <v>3</v>
      </c>
      <c r="D69" s="8" t="s">
        <v>111</v>
      </c>
      <c r="E69" s="11" t="s">
        <v>146</v>
      </c>
      <c r="F69" s="7" t="e">
        <f>#REF!</f>
        <v>#REF!</v>
      </c>
      <c r="G69" s="7"/>
      <c r="H69" s="7"/>
      <c r="I69" s="7"/>
      <c r="J69" s="7"/>
      <c r="K69" s="7"/>
      <c r="L69" s="7"/>
      <c r="M69" s="7"/>
      <c r="N69" s="7"/>
      <c r="O69" s="7"/>
    </row>
    <row r="70" spans="1:20" x14ac:dyDescent="0.2">
      <c r="A70">
        <v>1301</v>
      </c>
      <c r="B70">
        <v>1</v>
      </c>
      <c r="C70">
        <v>3</v>
      </c>
      <c r="D70" s="8" t="s">
        <v>112</v>
      </c>
      <c r="E70" s="3" t="s">
        <v>87</v>
      </c>
      <c r="F70" s="7" t="e">
        <f>#REF!</f>
        <v>#REF!</v>
      </c>
      <c r="G70" s="7" t="e">
        <f>#REF!</f>
        <v>#REF!</v>
      </c>
      <c r="H70" s="7" t="e">
        <f>#REF!</f>
        <v>#REF!</v>
      </c>
      <c r="I70" s="7" t="e">
        <f>#REF!</f>
        <v>#REF!</v>
      </c>
      <c r="J70" s="7"/>
      <c r="K70" s="7"/>
      <c r="L70" s="7"/>
      <c r="M70" s="7"/>
      <c r="N70" s="7"/>
      <c r="O70" s="7"/>
    </row>
    <row r="71" spans="1:20" x14ac:dyDescent="0.2">
      <c r="A71">
        <v>1302</v>
      </c>
      <c r="B71">
        <v>1</v>
      </c>
      <c r="C71">
        <v>3</v>
      </c>
      <c r="D71" s="8" t="s">
        <v>113</v>
      </c>
      <c r="E71" s="7" t="s">
        <v>88</v>
      </c>
      <c r="F71" s="7" t="e">
        <f>#REF!</f>
        <v>#REF!</v>
      </c>
      <c r="G71" s="7" t="e">
        <f>#REF!</f>
        <v>#REF!</v>
      </c>
      <c r="H71" s="7" t="e">
        <f>#REF!</f>
        <v>#REF!</v>
      </c>
      <c r="I71" s="7" t="e">
        <f>#REF!</f>
        <v>#REF!</v>
      </c>
      <c r="J71" s="7" t="e">
        <f>#REF!</f>
        <v>#REF!</v>
      </c>
      <c r="K71" s="7"/>
      <c r="L71" s="7"/>
      <c r="M71" s="7"/>
      <c r="N71" s="7"/>
      <c r="O71" s="7"/>
    </row>
    <row r="72" spans="1:20" x14ac:dyDescent="0.2">
      <c r="A72">
        <v>1303</v>
      </c>
      <c r="B72">
        <v>1</v>
      </c>
      <c r="C72">
        <v>3</v>
      </c>
      <c r="D72" s="8" t="s">
        <v>114</v>
      </c>
      <c r="E72" s="7" t="s">
        <v>101</v>
      </c>
      <c r="F72" s="7" t="e">
        <f>#REF!</f>
        <v>#REF!</v>
      </c>
      <c r="G72" s="7" t="e">
        <f>#REF!</f>
        <v>#REF!</v>
      </c>
      <c r="H72" s="7" t="e">
        <f>#REF!</f>
        <v>#REF!</v>
      </c>
      <c r="I72" s="7" t="e">
        <f>#REF!</f>
        <v>#REF!</v>
      </c>
      <c r="J72" s="7"/>
      <c r="K72" s="7"/>
      <c r="L72" s="7"/>
      <c r="M72" s="7"/>
      <c r="N72" s="7"/>
      <c r="O72" s="7"/>
      <c r="P72" s="7"/>
      <c r="Q72" s="7"/>
      <c r="R72" s="7"/>
      <c r="S72" s="7" t="s">
        <v>117</v>
      </c>
    </row>
    <row r="73" spans="1:20" x14ac:dyDescent="0.2">
      <c r="A73">
        <v>1304</v>
      </c>
      <c r="B73">
        <v>1</v>
      </c>
      <c r="C73">
        <v>3</v>
      </c>
      <c r="D73" s="8" t="s">
        <v>115</v>
      </c>
      <c r="E73" s="7" t="s">
        <v>71</v>
      </c>
      <c r="F73" s="7" t="e">
        <f>#REF!</f>
        <v>#REF!</v>
      </c>
      <c r="G73" s="7" t="e">
        <f>#REF!</f>
        <v>#REF!</v>
      </c>
      <c r="H73" s="7" t="e">
        <f>#REF!</f>
        <v>#REF!</v>
      </c>
      <c r="I73" s="7" t="e">
        <f>#REF!</f>
        <v>#REF!</v>
      </c>
      <c r="J73" s="7" t="e">
        <f>#REF!</f>
        <v>#REF!</v>
      </c>
      <c r="K73" s="7"/>
      <c r="L73" s="7"/>
      <c r="M73" s="7"/>
      <c r="N73" s="7"/>
      <c r="O73" s="7"/>
      <c r="P73" s="7"/>
      <c r="Q73" s="7"/>
      <c r="R73" s="7"/>
      <c r="S73" s="7" t="s">
        <v>117</v>
      </c>
    </row>
    <row r="74" spans="1:20" x14ac:dyDescent="0.2">
      <c r="A74">
        <v>1305</v>
      </c>
      <c r="B74">
        <v>1</v>
      </c>
      <c r="C74">
        <v>3</v>
      </c>
      <c r="D74" s="8" t="s">
        <v>116</v>
      </c>
      <c r="E74" s="7" t="s">
        <v>103</v>
      </c>
      <c r="F74" s="7" t="e">
        <f>#REF!</f>
        <v>#REF!</v>
      </c>
      <c r="G74" s="7" t="e">
        <f>#REF!</f>
        <v>#REF!</v>
      </c>
      <c r="H74" s="7" t="e">
        <f>#REF!</f>
        <v>#REF!</v>
      </c>
      <c r="I74" s="7" t="e">
        <f>#REF!</f>
        <v>#REF!</v>
      </c>
      <c r="J74" s="7" t="e">
        <f>#REF!</f>
        <v>#REF!</v>
      </c>
      <c r="K74" s="7" t="e">
        <f>#REF!</f>
        <v>#REF!</v>
      </c>
      <c r="L74" s="7" t="e">
        <f>#REF!</f>
        <v>#REF!</v>
      </c>
      <c r="M74" s="7" t="e">
        <f>#REF!</f>
        <v>#REF!</v>
      </c>
      <c r="N74" s="7"/>
      <c r="O74" s="7"/>
      <c r="P74" s="7"/>
      <c r="Q74" s="7"/>
      <c r="R74" s="7"/>
      <c r="S74" s="7"/>
      <c r="T74" s="7"/>
    </row>
    <row r="75" spans="1:20" x14ac:dyDescent="0.2">
      <c r="A75">
        <v>1306</v>
      </c>
      <c r="B75">
        <v>1</v>
      </c>
      <c r="C75">
        <v>3</v>
      </c>
      <c r="D75" s="8" t="s">
        <v>144</v>
      </c>
      <c r="E75" s="7" t="s">
        <v>102</v>
      </c>
      <c r="F75" s="7" t="e">
        <f>#REF!</f>
        <v>#REF!</v>
      </c>
      <c r="G75" s="7" t="e">
        <f>#REF!</f>
        <v>#REF!</v>
      </c>
      <c r="H75" s="7" t="e">
        <f>#REF!</f>
        <v>#REF!</v>
      </c>
      <c r="I75" s="7" t="e">
        <f>#REF!</f>
        <v>#REF!</v>
      </c>
      <c r="J75" s="7" t="e">
        <f>#REF!</f>
        <v>#REF!</v>
      </c>
      <c r="K75" s="7"/>
      <c r="L75" s="7"/>
      <c r="M75" s="7"/>
      <c r="N75" s="7"/>
      <c r="O75" s="7"/>
      <c r="P75" s="7"/>
      <c r="Q75" s="7"/>
      <c r="R75" s="7"/>
      <c r="S75" s="7"/>
      <c r="T75" s="7"/>
    </row>
    <row r="76" spans="1:20" x14ac:dyDescent="0.2">
      <c r="A76">
        <v>1307</v>
      </c>
      <c r="B76">
        <v>1</v>
      </c>
      <c r="C76">
        <v>3</v>
      </c>
      <c r="D76" s="8" t="s">
        <v>145</v>
      </c>
      <c r="E76" s="7" t="s">
        <v>104</v>
      </c>
      <c r="F76" s="7" t="e">
        <f>#REF!</f>
        <v>#REF!</v>
      </c>
      <c r="G76" s="7" t="e">
        <f>#REF!</f>
        <v>#REF!</v>
      </c>
      <c r="H76" s="7" t="e">
        <f>#REF!</f>
        <v>#REF!</v>
      </c>
      <c r="I76" s="7" t="e">
        <f>#REF!</f>
        <v>#REF!</v>
      </c>
      <c r="J76" s="7" t="e">
        <f>#REF!</f>
        <v>#REF!</v>
      </c>
      <c r="K76" s="7" t="e">
        <f>#REF!</f>
        <v>#REF!</v>
      </c>
      <c r="L76" s="7" t="e">
        <f>#REF!</f>
        <v>#REF!</v>
      </c>
      <c r="M76" s="7"/>
      <c r="N76" s="7"/>
      <c r="O76" s="7"/>
    </row>
    <row r="77" spans="1:20" x14ac:dyDescent="0.2">
      <c r="A77">
        <v>1400</v>
      </c>
      <c r="B77">
        <v>1</v>
      </c>
      <c r="C77">
        <v>4</v>
      </c>
      <c r="D77" s="8" t="s">
        <v>111</v>
      </c>
      <c r="E77" s="11" t="s">
        <v>147</v>
      </c>
      <c r="F77" s="7" t="e">
        <f>#REF!</f>
        <v>#REF!</v>
      </c>
      <c r="G77" s="7"/>
      <c r="H77" s="7"/>
      <c r="I77" s="7"/>
      <c r="J77" s="7"/>
      <c r="K77" s="7"/>
      <c r="L77" s="7"/>
      <c r="M77" s="7"/>
      <c r="N77" s="7"/>
      <c r="O77" s="7"/>
    </row>
    <row r="78" spans="1:20" x14ac:dyDescent="0.2">
      <c r="A78">
        <v>1401</v>
      </c>
      <c r="B78">
        <v>1</v>
      </c>
      <c r="C78">
        <v>4</v>
      </c>
      <c r="D78" s="8" t="s">
        <v>112</v>
      </c>
      <c r="E78" s="3" t="s">
        <v>87</v>
      </c>
      <c r="F78" s="7" t="e">
        <f>#REF!</f>
        <v>#REF!</v>
      </c>
      <c r="G78" s="7" t="e">
        <f>#REF!</f>
        <v>#REF!</v>
      </c>
      <c r="H78" s="7" t="e">
        <f>#REF!</f>
        <v>#REF!</v>
      </c>
      <c r="I78" s="7" t="e">
        <f>#REF!</f>
        <v>#REF!</v>
      </c>
      <c r="J78" s="7"/>
      <c r="K78" s="7"/>
      <c r="L78" s="7"/>
      <c r="M78" s="7"/>
      <c r="N78" s="7"/>
      <c r="O78" s="7"/>
    </row>
    <row r="79" spans="1:20" x14ac:dyDescent="0.2">
      <c r="A79">
        <v>1402</v>
      </c>
      <c r="B79">
        <v>1</v>
      </c>
      <c r="C79">
        <v>4</v>
      </c>
      <c r="D79" s="8" t="s">
        <v>113</v>
      </c>
      <c r="E79" s="7" t="s">
        <v>88</v>
      </c>
      <c r="F79" s="7" t="e">
        <f>#REF!</f>
        <v>#REF!</v>
      </c>
      <c r="G79" s="7" t="e">
        <f>#REF!</f>
        <v>#REF!</v>
      </c>
      <c r="H79" s="7" t="e">
        <f>#REF!</f>
        <v>#REF!</v>
      </c>
      <c r="I79" s="7" t="e">
        <f>#REF!</f>
        <v>#REF!</v>
      </c>
      <c r="J79" s="7" t="e">
        <f>#REF!</f>
        <v>#REF!</v>
      </c>
      <c r="K79" s="7"/>
      <c r="L79" s="7"/>
      <c r="M79" s="7"/>
      <c r="N79" s="7"/>
      <c r="O79" s="7"/>
    </row>
    <row r="80" spans="1:20" x14ac:dyDescent="0.2">
      <c r="A80">
        <v>1403</v>
      </c>
      <c r="B80">
        <v>1</v>
      </c>
      <c r="C80">
        <v>4</v>
      </c>
      <c r="D80" s="8" t="s">
        <v>114</v>
      </c>
      <c r="E80" s="7" t="s">
        <v>70</v>
      </c>
      <c r="F80" s="7" t="e">
        <f>#REF!</f>
        <v>#REF!</v>
      </c>
      <c r="G80" s="7" t="e">
        <f>#REF!</f>
        <v>#REF!</v>
      </c>
      <c r="H80" s="7" t="e">
        <f>#REF!</f>
        <v>#REF!</v>
      </c>
      <c r="I80" s="7" t="e">
        <f>#REF!</f>
        <v>#REF!</v>
      </c>
      <c r="J80" s="7" t="e">
        <f>#REF!</f>
        <v>#REF!</v>
      </c>
      <c r="K80" s="7"/>
      <c r="L80" s="7"/>
      <c r="M80" s="7"/>
      <c r="N80" s="7"/>
      <c r="O80" s="7"/>
      <c r="P80" s="7"/>
      <c r="Q80" s="7"/>
      <c r="R80" s="7"/>
      <c r="S80" s="7" t="s">
        <v>117</v>
      </c>
    </row>
    <row r="81" spans="1:19" x14ac:dyDescent="0.2">
      <c r="A81">
        <v>1404</v>
      </c>
      <c r="B81">
        <v>1</v>
      </c>
      <c r="C81">
        <v>4</v>
      </c>
      <c r="D81" s="8" t="s">
        <v>115</v>
      </c>
      <c r="E81" s="7" t="s">
        <v>71</v>
      </c>
      <c r="F81" s="7" t="e">
        <f>#REF!</f>
        <v>#REF!</v>
      </c>
      <c r="G81" s="7" t="e">
        <f>#REF!</f>
        <v>#REF!</v>
      </c>
      <c r="H81" s="7" t="e">
        <f>#REF!</f>
        <v>#REF!</v>
      </c>
      <c r="I81" s="7" t="e">
        <f>#REF!</f>
        <v>#REF!</v>
      </c>
      <c r="J81" s="7" t="e">
        <f>#REF!</f>
        <v>#REF!</v>
      </c>
      <c r="K81" s="7" t="e">
        <f>#REF!</f>
        <v>#REF!</v>
      </c>
      <c r="L81" s="7"/>
      <c r="M81" s="7"/>
      <c r="N81" s="7"/>
      <c r="O81" s="7"/>
      <c r="P81" s="7"/>
      <c r="Q81" s="7"/>
      <c r="R81" s="7"/>
      <c r="S81" s="7" t="s">
        <v>117</v>
      </c>
    </row>
    <row r="82" spans="1:19" x14ac:dyDescent="0.2">
      <c r="A82">
        <v>1405</v>
      </c>
      <c r="B82">
        <v>1</v>
      </c>
      <c r="C82">
        <v>4</v>
      </c>
      <c r="D82" s="8" t="s">
        <v>150</v>
      </c>
      <c r="E82" s="7" t="s">
        <v>103</v>
      </c>
      <c r="F82" s="7" t="e">
        <f>#REF!</f>
        <v>#REF!</v>
      </c>
      <c r="G82" s="7" t="e">
        <f>#REF!</f>
        <v>#REF!</v>
      </c>
      <c r="H82" s="7" t="e">
        <f>#REF!</f>
        <v>#REF!</v>
      </c>
      <c r="I82" s="7" t="e">
        <f>#REF!</f>
        <v>#REF!</v>
      </c>
      <c r="J82" s="7" t="e">
        <f>#REF!</f>
        <v>#REF!</v>
      </c>
      <c r="K82" s="7"/>
      <c r="L82" s="7"/>
      <c r="M82" s="7"/>
      <c r="N82" s="7"/>
      <c r="O82" s="7"/>
      <c r="P82" s="7"/>
      <c r="Q82" s="7"/>
      <c r="R82" s="7"/>
      <c r="S82" s="7" t="s">
        <v>117</v>
      </c>
    </row>
    <row r="83" spans="1:19" x14ac:dyDescent="0.2">
      <c r="A83">
        <v>1406</v>
      </c>
      <c r="B83">
        <v>1</v>
      </c>
      <c r="C83">
        <v>4</v>
      </c>
      <c r="D83" s="8" t="s">
        <v>144</v>
      </c>
      <c r="E83" s="7" t="s">
        <v>102</v>
      </c>
      <c r="F83" s="7" t="e">
        <f>#REF!</f>
        <v>#REF!</v>
      </c>
      <c r="G83" s="7" t="e">
        <f>#REF!</f>
        <v>#REF!</v>
      </c>
      <c r="H83" s="7" t="e">
        <f>#REF!</f>
        <v>#REF!</v>
      </c>
      <c r="I83" s="7" t="e">
        <f>#REF!</f>
        <v>#REF!</v>
      </c>
      <c r="J83" s="7" t="e">
        <f>#REF!</f>
        <v>#REF!</v>
      </c>
      <c r="K83" s="7"/>
      <c r="L83" s="7"/>
      <c r="M83" s="7"/>
      <c r="N83" s="7"/>
      <c r="O83" s="7"/>
      <c r="P83" s="7"/>
      <c r="Q83" s="7"/>
      <c r="R83" s="7"/>
      <c r="S83" s="7" t="s">
        <v>117</v>
      </c>
    </row>
    <row r="84" spans="1:19" x14ac:dyDescent="0.2">
      <c r="A84">
        <v>1407</v>
      </c>
      <c r="B84">
        <v>1</v>
      </c>
      <c r="C84">
        <v>4</v>
      </c>
      <c r="D84" s="8" t="s">
        <v>145</v>
      </c>
      <c r="E84" s="7" t="s">
        <v>104</v>
      </c>
      <c r="F84" s="7" t="e">
        <f>#REF!</f>
        <v>#REF!</v>
      </c>
      <c r="G84" s="7" t="e">
        <f>#REF!</f>
        <v>#REF!</v>
      </c>
      <c r="H84" s="7" t="e">
        <f>#REF!</f>
        <v>#REF!</v>
      </c>
      <c r="I84" s="7" t="e">
        <f>#REF!</f>
        <v>#REF!</v>
      </c>
      <c r="J84" s="7"/>
      <c r="K84" s="7"/>
      <c r="L84" s="7"/>
      <c r="M84" s="7"/>
      <c r="N84" s="7"/>
      <c r="O84" s="7"/>
      <c r="P84" s="7"/>
      <c r="Q84" s="7"/>
      <c r="R84" s="7"/>
      <c r="S84" s="7" t="s">
        <v>117</v>
      </c>
    </row>
    <row r="85" spans="1:19" x14ac:dyDescent="0.2">
      <c r="A85">
        <v>1408</v>
      </c>
      <c r="B85">
        <v>1</v>
      </c>
      <c r="C85">
        <v>4</v>
      </c>
      <c r="D85" s="8" t="s">
        <v>157</v>
      </c>
      <c r="E85" s="7" t="s">
        <v>155</v>
      </c>
      <c r="F85" s="7" t="e">
        <f>#REF!</f>
        <v>#REF!</v>
      </c>
      <c r="G85" s="7" t="e">
        <f>#REF!</f>
        <v>#REF!</v>
      </c>
      <c r="H85" s="7" t="e">
        <f>#REF!</f>
        <v>#REF!</v>
      </c>
      <c r="I85" s="7" t="e">
        <f>#REF!</f>
        <v>#REF!</v>
      </c>
      <c r="J85" s="7" t="e">
        <f>#REF!</f>
        <v>#REF!</v>
      </c>
      <c r="K85" s="7"/>
      <c r="L85" s="7"/>
      <c r="M85" s="7"/>
      <c r="N85" s="7"/>
      <c r="O85" s="7"/>
      <c r="P85" s="7"/>
      <c r="Q85" s="7"/>
      <c r="R85" s="7"/>
      <c r="S85" s="7" t="s">
        <v>117</v>
      </c>
    </row>
    <row r="86" spans="1:19" x14ac:dyDescent="0.2">
      <c r="A86">
        <v>2100</v>
      </c>
      <c r="B86">
        <v>2</v>
      </c>
      <c r="C86">
        <v>1</v>
      </c>
      <c r="D86" s="8" t="s">
        <v>111</v>
      </c>
      <c r="E86" t="s">
        <v>82</v>
      </c>
      <c r="F86" s="7" t="e">
        <f>#REF!</f>
        <v>#REF!</v>
      </c>
      <c r="G86" s="7"/>
      <c r="H86" s="7"/>
      <c r="I86" s="7"/>
      <c r="J86" s="7"/>
      <c r="K86" s="7"/>
      <c r="L86" s="7"/>
      <c r="M86" s="7"/>
      <c r="N86" s="7"/>
      <c r="O86" s="7"/>
    </row>
    <row r="87" spans="1:19" x14ac:dyDescent="0.2">
      <c r="A87">
        <v>2101</v>
      </c>
      <c r="B87">
        <v>2</v>
      </c>
      <c r="C87">
        <v>1</v>
      </c>
      <c r="D87" s="8" t="s">
        <v>112</v>
      </c>
      <c r="E87" s="7" t="s">
        <v>87</v>
      </c>
      <c r="F87" s="7" t="e">
        <f>#REF!</f>
        <v>#REF!</v>
      </c>
      <c r="G87" s="7" t="e">
        <f>#REF!</f>
        <v>#REF!</v>
      </c>
      <c r="H87" s="7" t="e">
        <f>#REF!</f>
        <v>#REF!</v>
      </c>
      <c r="I87" s="7" t="e">
        <f>#REF!</f>
        <v>#REF!</v>
      </c>
      <c r="J87" s="7" t="e">
        <f>#REF!</f>
        <v>#REF!</v>
      </c>
      <c r="K87" s="7" t="e">
        <f>#REF!</f>
        <v>#REF!</v>
      </c>
      <c r="L87" s="7"/>
      <c r="M87" s="7"/>
      <c r="N87" s="7"/>
      <c r="O87" s="7"/>
    </row>
    <row r="88" spans="1:19" x14ac:dyDescent="0.2">
      <c r="A88">
        <v>2102</v>
      </c>
      <c r="B88">
        <v>2</v>
      </c>
      <c r="C88">
        <v>1</v>
      </c>
      <c r="D88" s="8" t="s">
        <v>113</v>
      </c>
      <c r="E88" s="7" t="s">
        <v>88</v>
      </c>
      <c r="F88" s="7" t="e">
        <f>#REF!</f>
        <v>#REF!</v>
      </c>
      <c r="G88" s="7" t="e">
        <f>#REF!</f>
        <v>#REF!</v>
      </c>
      <c r="H88" s="7" t="e">
        <f>#REF!</f>
        <v>#REF!</v>
      </c>
      <c r="I88" s="7" t="e">
        <f>#REF!</f>
        <v>#REF!</v>
      </c>
      <c r="J88" s="7" t="e">
        <f>#REF!</f>
        <v>#REF!</v>
      </c>
      <c r="K88" s="7"/>
      <c r="L88" s="7"/>
      <c r="M88" s="7"/>
      <c r="N88" s="7"/>
      <c r="O88" s="7"/>
    </row>
    <row r="89" spans="1:19" x14ac:dyDescent="0.2">
      <c r="A89">
        <v>2103</v>
      </c>
      <c r="B89">
        <v>2</v>
      </c>
      <c r="C89">
        <v>1</v>
      </c>
      <c r="D89" s="8" t="s">
        <v>158</v>
      </c>
      <c r="E89" s="7" t="s">
        <v>159</v>
      </c>
      <c r="F89" s="7" t="e">
        <f>#REF!</f>
        <v>#REF!</v>
      </c>
      <c r="G89" s="7" t="e">
        <f>#REF!</f>
        <v>#REF!</v>
      </c>
      <c r="H89" s="7" t="e">
        <f>#REF!</f>
        <v>#REF!</v>
      </c>
      <c r="I89" s="7" t="e">
        <f>#REF!</f>
        <v>#REF!</v>
      </c>
      <c r="J89" s="7" t="e">
        <f>#REF!</f>
        <v>#REF!</v>
      </c>
      <c r="K89" s="7" t="e">
        <f>#REF!</f>
        <v>#REF!</v>
      </c>
      <c r="L89" s="7" t="e">
        <f>#REF!</f>
        <v>#REF!</v>
      </c>
      <c r="M89" s="7" t="e">
        <f>#REF!</f>
        <v>#REF!</v>
      </c>
      <c r="N89" s="7" t="e">
        <f>#REF!</f>
        <v>#REF!</v>
      </c>
      <c r="O89" s="7"/>
    </row>
    <row r="90" spans="1:19" x14ac:dyDescent="0.2">
      <c r="A90">
        <v>2200</v>
      </c>
      <c r="B90">
        <v>2</v>
      </c>
      <c r="C90">
        <v>2</v>
      </c>
      <c r="D90" s="8" t="s">
        <v>111</v>
      </c>
      <c r="E90" t="s">
        <v>86</v>
      </c>
      <c r="F90" s="7" t="e">
        <f>#REF!</f>
        <v>#REF!</v>
      </c>
      <c r="G90" s="7"/>
      <c r="H90" s="7"/>
      <c r="I90" s="7"/>
      <c r="J90" s="7"/>
      <c r="K90" s="7"/>
      <c r="L90" s="7"/>
      <c r="M90" s="7"/>
      <c r="N90" s="7"/>
      <c r="O90" s="7"/>
    </row>
    <row r="91" spans="1:19" x14ac:dyDescent="0.2">
      <c r="A91">
        <v>2201</v>
      </c>
      <c r="B91">
        <v>2</v>
      </c>
      <c r="C91">
        <v>2</v>
      </c>
      <c r="D91" s="8" t="s">
        <v>112</v>
      </c>
      <c r="E91" s="7" t="s">
        <v>87</v>
      </c>
      <c r="F91" s="7" t="e">
        <f>#REF!</f>
        <v>#REF!</v>
      </c>
      <c r="G91" s="7" t="e">
        <f>#REF!</f>
        <v>#REF!</v>
      </c>
      <c r="H91" s="7" t="e">
        <f>#REF!</f>
        <v>#REF!</v>
      </c>
      <c r="I91" s="7" t="e">
        <f>#REF!</f>
        <v>#REF!</v>
      </c>
      <c r="J91" s="7" t="e">
        <f>#REF!</f>
        <v>#REF!</v>
      </c>
      <c r="K91" s="7" t="e">
        <f>#REF!</f>
        <v>#REF!</v>
      </c>
      <c r="L91" s="7"/>
      <c r="M91" s="7"/>
      <c r="N91" s="7"/>
      <c r="O91" s="7"/>
    </row>
    <row r="92" spans="1:19" x14ac:dyDescent="0.2">
      <c r="A92">
        <v>2202</v>
      </c>
      <c r="B92">
        <v>2</v>
      </c>
      <c r="C92">
        <v>2</v>
      </c>
      <c r="D92" s="8" t="s">
        <v>113</v>
      </c>
      <c r="E92" s="7" t="s">
        <v>88</v>
      </c>
      <c r="F92" s="7" t="e">
        <f>#REF!</f>
        <v>#REF!</v>
      </c>
      <c r="G92" s="7" t="e">
        <f>#REF!</f>
        <v>#REF!</v>
      </c>
      <c r="H92" s="7" t="e">
        <f>#REF!</f>
        <v>#REF!</v>
      </c>
      <c r="I92" s="7" t="e">
        <f>#REF!</f>
        <v>#REF!</v>
      </c>
      <c r="J92" s="7" t="e">
        <f>#REF!</f>
        <v>#REF!</v>
      </c>
      <c r="K92" s="7" t="e">
        <f>#REF!</f>
        <v>#REF!</v>
      </c>
      <c r="L92" s="7" t="e">
        <f>#REF!</f>
        <v>#REF!</v>
      </c>
      <c r="M92" s="7" t="e">
        <f>#REF!</f>
        <v>#REF!</v>
      </c>
      <c r="N92" s="7"/>
      <c r="O92" s="7"/>
    </row>
    <row r="93" spans="1:19" x14ac:dyDescent="0.2">
      <c r="A93">
        <v>2203</v>
      </c>
      <c r="B93">
        <v>2</v>
      </c>
      <c r="C93">
        <v>2</v>
      </c>
      <c r="D93" s="8" t="s">
        <v>148</v>
      </c>
      <c r="E93" s="7" t="s">
        <v>151</v>
      </c>
      <c r="F93" s="7" t="e">
        <f>#REF!</f>
        <v>#REF!</v>
      </c>
      <c r="G93" s="7" t="e">
        <f>#REF!</f>
        <v>#REF!</v>
      </c>
      <c r="H93" s="7" t="e">
        <f>#REF!</f>
        <v>#REF!</v>
      </c>
      <c r="I93" s="7" t="e">
        <f>#REF!</f>
        <v>#REF!</v>
      </c>
      <c r="J93" s="7" t="e">
        <f>#REF!</f>
        <v>#REF!</v>
      </c>
      <c r="K93" s="7"/>
      <c r="L93" s="7"/>
      <c r="M93" s="7"/>
      <c r="N93" s="7"/>
      <c r="O93" s="7"/>
    </row>
    <row r="94" spans="1:19" x14ac:dyDescent="0.2">
      <c r="A94">
        <v>2204</v>
      </c>
      <c r="B94">
        <v>2</v>
      </c>
      <c r="C94">
        <v>2</v>
      </c>
      <c r="D94" s="8" t="s">
        <v>149</v>
      </c>
      <c r="E94" s="7" t="s">
        <v>152</v>
      </c>
      <c r="F94" s="7" t="e">
        <f>#REF!</f>
        <v>#REF!</v>
      </c>
      <c r="G94" s="7" t="e">
        <f>#REF!</f>
        <v>#REF!</v>
      </c>
      <c r="H94" s="7" t="e">
        <f>#REF!</f>
        <v>#REF!</v>
      </c>
      <c r="I94" s="7" t="e">
        <f>#REF!</f>
        <v>#REF!</v>
      </c>
      <c r="J94" s="7" t="e">
        <f>#REF!</f>
        <v>#REF!</v>
      </c>
      <c r="K94" s="7"/>
      <c r="L94" s="7"/>
      <c r="M94" s="7"/>
      <c r="N94" s="7"/>
      <c r="O94" s="7"/>
    </row>
    <row r="95" spans="1:19" x14ac:dyDescent="0.2">
      <c r="A95">
        <v>2205</v>
      </c>
      <c r="B95">
        <v>2</v>
      </c>
      <c r="C95">
        <v>2</v>
      </c>
      <c r="D95" s="8" t="s">
        <v>150</v>
      </c>
      <c r="E95" s="7" t="s">
        <v>103</v>
      </c>
      <c r="F95" s="7" t="e">
        <f>#REF!</f>
        <v>#REF!</v>
      </c>
      <c r="G95" s="7" t="e">
        <f>#REF!</f>
        <v>#REF!</v>
      </c>
      <c r="H95" s="7" t="e">
        <f>#REF!</f>
        <v>#REF!</v>
      </c>
      <c r="I95" s="7" t="e">
        <f>#REF!</f>
        <v>#REF!</v>
      </c>
      <c r="J95" s="7" t="e">
        <f>#REF!</f>
        <v>#REF!</v>
      </c>
      <c r="K95" s="7" t="e">
        <f>#REF!</f>
        <v>#REF!</v>
      </c>
      <c r="L95" s="7"/>
      <c r="M95" s="7"/>
      <c r="N95" s="7"/>
      <c r="O95" s="7"/>
    </row>
    <row r="96" spans="1:19" x14ac:dyDescent="0.2">
      <c r="A96">
        <v>2206</v>
      </c>
      <c r="B96">
        <v>2</v>
      </c>
      <c r="C96">
        <v>2</v>
      </c>
      <c r="D96" s="8" t="s">
        <v>144</v>
      </c>
      <c r="E96" s="7" t="s">
        <v>102</v>
      </c>
      <c r="F96" s="7" t="e">
        <f>#REF!</f>
        <v>#REF!</v>
      </c>
      <c r="G96" s="7" t="e">
        <f>#REF!</f>
        <v>#REF!</v>
      </c>
      <c r="H96" s="7" t="e">
        <f>#REF!</f>
        <v>#REF!</v>
      </c>
      <c r="I96" s="7" t="e">
        <f>#REF!</f>
        <v>#REF!</v>
      </c>
      <c r="J96" s="7" t="e">
        <f>#REF!</f>
        <v>#REF!</v>
      </c>
      <c r="K96" s="7" t="e">
        <f>#REF!</f>
        <v>#REF!</v>
      </c>
      <c r="L96" s="7" t="e">
        <f>#REF!</f>
        <v>#REF!</v>
      </c>
      <c r="M96" s="7"/>
      <c r="N96" s="7"/>
      <c r="O96" s="7"/>
    </row>
    <row r="97" spans="1:15" x14ac:dyDescent="0.2">
      <c r="A97">
        <v>2207</v>
      </c>
      <c r="B97">
        <v>2</v>
      </c>
      <c r="C97">
        <v>2</v>
      </c>
      <c r="D97" s="8" t="s">
        <v>145</v>
      </c>
      <c r="E97" s="7" t="s">
        <v>104</v>
      </c>
      <c r="F97" s="7" t="e">
        <f>#REF!</f>
        <v>#REF!</v>
      </c>
      <c r="G97" s="7" t="e">
        <f>#REF!</f>
        <v>#REF!</v>
      </c>
      <c r="H97" s="7" t="e">
        <f>#REF!</f>
        <v>#REF!</v>
      </c>
      <c r="I97" s="7" t="e">
        <f>#REF!</f>
        <v>#REF!</v>
      </c>
      <c r="J97" s="7" t="e">
        <f>#REF!</f>
        <v>#REF!</v>
      </c>
      <c r="K97" s="7" t="e">
        <f>#REF!</f>
        <v>#REF!</v>
      </c>
      <c r="L97" s="7"/>
      <c r="M97" s="7"/>
      <c r="N97" s="7"/>
      <c r="O97" s="7"/>
    </row>
    <row r="98" spans="1:15" x14ac:dyDescent="0.2">
      <c r="A98">
        <v>2208</v>
      </c>
      <c r="B98">
        <v>2</v>
      </c>
      <c r="C98">
        <v>2</v>
      </c>
      <c r="D98" s="8" t="s">
        <v>157</v>
      </c>
      <c r="E98" s="7" t="s">
        <v>155</v>
      </c>
      <c r="F98" s="7" t="e">
        <f>#REF!</f>
        <v>#REF!</v>
      </c>
      <c r="G98" s="7" t="e">
        <f>#REF!</f>
        <v>#REF!</v>
      </c>
      <c r="H98" s="7" t="e">
        <f>#REF!</f>
        <v>#REF!</v>
      </c>
      <c r="I98" s="7" t="e">
        <f>#REF!</f>
        <v>#REF!</v>
      </c>
      <c r="J98" s="7" t="e">
        <f>#REF!</f>
        <v>#REF!</v>
      </c>
      <c r="K98" s="7" t="e">
        <f>#REF!</f>
        <v>#REF!</v>
      </c>
      <c r="L98" s="7"/>
      <c r="M98" s="7"/>
      <c r="N98" s="7"/>
      <c r="O98" s="7"/>
    </row>
    <row r="99" spans="1:15" x14ac:dyDescent="0.2">
      <c r="A99">
        <v>2209</v>
      </c>
      <c r="B99">
        <v>2</v>
      </c>
      <c r="C99">
        <v>2</v>
      </c>
      <c r="D99" s="8" t="s">
        <v>160</v>
      </c>
      <c r="E99" s="7" t="s">
        <v>156</v>
      </c>
      <c r="F99" s="7" t="e">
        <f>#REF!</f>
        <v>#REF!</v>
      </c>
      <c r="G99" s="7" t="e">
        <f>#REF!</f>
        <v>#REF!</v>
      </c>
      <c r="H99" s="7" t="e">
        <f>#REF!</f>
        <v>#REF!</v>
      </c>
      <c r="I99" s="7" t="e">
        <f>#REF!</f>
        <v>#REF!</v>
      </c>
      <c r="J99" s="7" t="e">
        <f>#REF!</f>
        <v>#REF!</v>
      </c>
      <c r="K99" s="7" t="e">
        <f>#REF!</f>
        <v>#REF!</v>
      </c>
      <c r="L99" s="7"/>
      <c r="M99" s="7"/>
      <c r="N99" s="7"/>
      <c r="O99" s="7"/>
    </row>
    <row r="100" spans="1:15" x14ac:dyDescent="0.2">
      <c r="A100">
        <v>2300</v>
      </c>
      <c r="B100">
        <v>2</v>
      </c>
      <c r="C100">
        <v>3</v>
      </c>
      <c r="D100" s="8" t="s">
        <v>111</v>
      </c>
      <c r="E100" t="s">
        <v>93</v>
      </c>
      <c r="F100" s="7" t="e">
        <f>#REF!</f>
        <v>#REF!</v>
      </c>
      <c r="G100" s="7"/>
      <c r="H100" s="7"/>
      <c r="I100" s="7"/>
      <c r="J100" s="7"/>
      <c r="K100" s="7"/>
      <c r="L100" s="7"/>
      <c r="M100" s="7"/>
      <c r="N100" s="7"/>
      <c r="O100" s="7"/>
    </row>
    <row r="101" spans="1:15" x14ac:dyDescent="0.2">
      <c r="A101">
        <v>2301</v>
      </c>
      <c r="B101">
        <v>2</v>
      </c>
      <c r="C101">
        <v>3</v>
      </c>
      <c r="D101" s="8" t="s">
        <v>112</v>
      </c>
      <c r="E101" s="7" t="s">
        <v>87</v>
      </c>
      <c r="F101" s="7" t="e">
        <f>#REF!</f>
        <v>#REF!</v>
      </c>
      <c r="G101" s="7" t="e">
        <f>#REF!</f>
        <v>#REF!</v>
      </c>
      <c r="H101" s="7" t="e">
        <f>#REF!</f>
        <v>#REF!</v>
      </c>
      <c r="I101" s="7" t="e">
        <f>#REF!</f>
        <v>#REF!</v>
      </c>
      <c r="J101" s="7" t="e">
        <f>#REF!</f>
        <v>#REF!</v>
      </c>
      <c r="K101" s="7"/>
      <c r="L101" s="7"/>
      <c r="M101" s="7"/>
      <c r="N101" s="7"/>
      <c r="O101" s="7"/>
    </row>
    <row r="102" spans="1:15" x14ac:dyDescent="0.2">
      <c r="A102">
        <v>2302</v>
      </c>
      <c r="B102">
        <v>2</v>
      </c>
      <c r="C102">
        <v>3</v>
      </c>
      <c r="D102" s="8" t="s">
        <v>154</v>
      </c>
      <c r="E102" s="7" t="s">
        <v>153</v>
      </c>
      <c r="F102" s="7" t="e">
        <f>#REF!</f>
        <v>#REF!</v>
      </c>
      <c r="G102" s="7" t="e">
        <f>#REF!</f>
        <v>#REF!</v>
      </c>
      <c r="H102" s="7" t="e">
        <f>#REF!</f>
        <v>#REF!</v>
      </c>
      <c r="I102" s="7" t="e">
        <f>#REF!</f>
        <v>#REF!</v>
      </c>
      <c r="J102" s="7" t="e">
        <f>#REF!</f>
        <v>#REF!</v>
      </c>
      <c r="K102" s="7" t="e">
        <f>#REF!</f>
        <v>#REF!</v>
      </c>
      <c r="L102" s="7" t="e">
        <f>#REF!</f>
        <v>#REF!</v>
      </c>
      <c r="M102" s="7"/>
      <c r="N102" s="7"/>
      <c r="O102" s="7"/>
    </row>
    <row r="103" spans="1:15" x14ac:dyDescent="0.2">
      <c r="A103">
        <v>2303</v>
      </c>
      <c r="B103">
        <v>2</v>
      </c>
      <c r="C103">
        <v>3</v>
      </c>
      <c r="D103" s="8" t="s">
        <v>148</v>
      </c>
      <c r="E103" s="7" t="s">
        <v>70</v>
      </c>
      <c r="F103" s="7" t="e">
        <f>#REF!</f>
        <v>#REF!</v>
      </c>
      <c r="G103" s="7" t="e">
        <f>#REF!</f>
        <v>#REF!</v>
      </c>
      <c r="H103" s="7" t="e">
        <f>#REF!</f>
        <v>#REF!</v>
      </c>
      <c r="I103" s="7" t="e">
        <f>#REF!</f>
        <v>#REF!</v>
      </c>
      <c r="J103" s="7" t="e">
        <f>#REF!</f>
        <v>#REF!</v>
      </c>
      <c r="K103" s="7" t="e">
        <f>#REF!</f>
        <v>#REF!</v>
      </c>
      <c r="L103" s="7" t="e">
        <f>#REF!</f>
        <v>#REF!</v>
      </c>
      <c r="M103" s="7"/>
      <c r="N103" s="7"/>
      <c r="O103" s="7"/>
    </row>
    <row r="104" spans="1:15" x14ac:dyDescent="0.2">
      <c r="A104">
        <v>2304</v>
      </c>
      <c r="B104">
        <v>2</v>
      </c>
      <c r="C104">
        <v>3</v>
      </c>
      <c r="D104" s="8" t="s">
        <v>149</v>
      </c>
      <c r="E104" s="7" t="s">
        <v>71</v>
      </c>
      <c r="F104" s="7" t="e">
        <f>#REF!</f>
        <v>#REF!</v>
      </c>
      <c r="G104" s="7"/>
      <c r="H104" s="7"/>
      <c r="I104" s="7"/>
      <c r="J104" s="7"/>
      <c r="K104" s="7"/>
      <c r="L104" s="7"/>
      <c r="M104" s="7"/>
      <c r="N104" s="7"/>
      <c r="O104" s="7"/>
    </row>
    <row r="105" spans="1:15" x14ac:dyDescent="0.2">
      <c r="A105">
        <v>2400</v>
      </c>
      <c r="B105">
        <v>2</v>
      </c>
      <c r="C105">
        <v>4</v>
      </c>
      <c r="D105" s="8">
        <v>0</v>
      </c>
      <c r="E105" s="14" t="s">
        <v>143</v>
      </c>
      <c r="F105" s="7" t="e">
        <f>#REF!</f>
        <v>#REF!</v>
      </c>
      <c r="H105" s="7"/>
      <c r="I105" s="7"/>
      <c r="J105" s="7"/>
      <c r="K105" s="7"/>
      <c r="L105" s="7"/>
      <c r="M105" s="7"/>
      <c r="N105" s="7"/>
      <c r="O105" s="7"/>
    </row>
    <row r="106" spans="1:15" x14ac:dyDescent="0.2">
      <c r="A106">
        <v>2401</v>
      </c>
      <c r="B106">
        <v>2</v>
      </c>
      <c r="C106">
        <v>4</v>
      </c>
      <c r="D106" s="8" t="s">
        <v>112</v>
      </c>
      <c r="E106" s="7" t="s">
        <v>87</v>
      </c>
      <c r="F106" s="7" t="e">
        <f>#REF!</f>
        <v>#REF!</v>
      </c>
      <c r="G106" s="7" t="e">
        <f>#REF!</f>
        <v>#REF!</v>
      </c>
      <c r="H106" s="7" t="e">
        <f>#REF!</f>
        <v>#REF!</v>
      </c>
      <c r="I106" s="7" t="e">
        <f>#REF!</f>
        <v>#REF!</v>
      </c>
      <c r="J106" s="7" t="e">
        <f>#REF!</f>
        <v>#REF!</v>
      </c>
      <c r="K106" s="7" t="e">
        <f>#REF!</f>
        <v>#REF!</v>
      </c>
      <c r="L106" s="7" t="e">
        <f>#REF!</f>
        <v>#REF!</v>
      </c>
      <c r="M106" s="7"/>
      <c r="N106" s="7"/>
      <c r="O106" s="7"/>
    </row>
    <row r="107" spans="1:15" x14ac:dyDescent="0.2">
      <c r="A107">
        <v>2402</v>
      </c>
      <c r="B107">
        <v>2</v>
      </c>
      <c r="C107">
        <v>4</v>
      </c>
      <c r="D107" s="8" t="s">
        <v>154</v>
      </c>
      <c r="E107" s="7" t="s">
        <v>72</v>
      </c>
      <c r="F107" s="7" t="e">
        <f>#REF!</f>
        <v>#REF!</v>
      </c>
      <c r="G107" s="7" t="e">
        <f>#REF!</f>
        <v>#REF!</v>
      </c>
      <c r="H107" s="7" t="e">
        <f>#REF!</f>
        <v>#REF!</v>
      </c>
      <c r="I107" s="7" t="e">
        <f>#REF!</f>
        <v>#REF!</v>
      </c>
      <c r="J107" s="7" t="e">
        <f>#REF!</f>
        <v>#REF!</v>
      </c>
      <c r="K107" s="7" t="e">
        <f>#REF!</f>
        <v>#REF!</v>
      </c>
      <c r="L107" s="7" t="e">
        <f>#REF!</f>
        <v>#REF!</v>
      </c>
      <c r="M107" s="7"/>
      <c r="N107" s="7"/>
      <c r="O107" s="7"/>
    </row>
    <row r="108" spans="1:15" x14ac:dyDescent="0.2">
      <c r="A108">
        <v>2403</v>
      </c>
      <c r="B108">
        <v>2</v>
      </c>
      <c r="C108">
        <v>4</v>
      </c>
      <c r="D108" s="8" t="s">
        <v>148</v>
      </c>
      <c r="E108" s="7" t="s">
        <v>70</v>
      </c>
      <c r="F108" s="7" t="e">
        <f>#REF!</f>
        <v>#REF!</v>
      </c>
      <c r="G108" s="7"/>
      <c r="H108" s="7"/>
      <c r="I108" s="7"/>
      <c r="J108" s="7"/>
      <c r="K108" s="7"/>
      <c r="L108" s="7"/>
      <c r="M108" s="7"/>
      <c r="N108" s="7"/>
      <c r="O108" s="7"/>
    </row>
    <row r="109" spans="1:15" x14ac:dyDescent="0.2">
      <c r="D109" s="8"/>
      <c r="E109" s="7"/>
      <c r="F109" s="7"/>
      <c r="G109" s="7"/>
      <c r="H109" s="7"/>
      <c r="I109" s="7"/>
      <c r="J109" s="7"/>
      <c r="K109" s="7"/>
      <c r="L109" s="7"/>
      <c r="M109" s="7"/>
      <c r="N109" s="7"/>
      <c r="O109" s="7"/>
    </row>
    <row r="110" spans="1:15" x14ac:dyDescent="0.2">
      <c r="D110" s="8"/>
      <c r="E110" s="7"/>
      <c r="F110" s="7"/>
      <c r="G110" s="7"/>
      <c r="H110" s="7"/>
      <c r="I110" s="7"/>
      <c r="J110" s="7"/>
      <c r="K110" s="7"/>
      <c r="L110" s="7"/>
      <c r="M110" s="7"/>
      <c r="N110" s="7"/>
      <c r="O110" s="7"/>
    </row>
    <row r="111" spans="1:15" x14ac:dyDescent="0.2">
      <c r="D111" s="8"/>
      <c r="F111" s="7"/>
      <c r="G111" s="7"/>
      <c r="H111" s="7"/>
      <c r="I111" s="7"/>
      <c r="J111" s="7"/>
      <c r="K111" s="7"/>
      <c r="L111" s="7"/>
      <c r="M111" s="7"/>
      <c r="N111" s="7"/>
      <c r="O111" s="7"/>
    </row>
    <row r="112" spans="1:15" x14ac:dyDescent="0.2">
      <c r="D112" s="8"/>
      <c r="F112" s="7"/>
      <c r="G112" s="7"/>
      <c r="H112" s="7"/>
      <c r="I112" s="7"/>
      <c r="J112" s="7"/>
      <c r="K112" s="7"/>
      <c r="L112" s="7"/>
      <c r="M112" s="7"/>
      <c r="N112" s="7"/>
      <c r="O112" s="7"/>
    </row>
    <row r="113" spans="4:15" x14ac:dyDescent="0.2">
      <c r="D113" s="8"/>
      <c r="E113" s="7"/>
      <c r="F113" s="7"/>
      <c r="G113" s="7"/>
      <c r="H113" s="7"/>
      <c r="I113" s="7"/>
      <c r="J113" s="7"/>
      <c r="K113" s="7"/>
      <c r="L113" s="7"/>
      <c r="M113" s="7"/>
      <c r="N113" s="7"/>
      <c r="O113" s="7"/>
    </row>
    <row r="114" spans="4:15" x14ac:dyDescent="0.2">
      <c r="D114" s="8"/>
      <c r="E114" s="7"/>
      <c r="F114" s="7"/>
      <c r="H114" s="7"/>
      <c r="I114" s="7"/>
      <c r="J114" s="7"/>
      <c r="K114" s="7"/>
      <c r="L114" s="7"/>
      <c r="M114" s="7"/>
      <c r="N114" s="7"/>
      <c r="O114" s="7"/>
    </row>
    <row r="115" spans="4:15" x14ac:dyDescent="0.2">
      <c r="D115" s="8"/>
      <c r="E115" s="7"/>
      <c r="F115" s="7"/>
      <c r="H115" s="7"/>
      <c r="I115" s="7"/>
      <c r="J115" s="7"/>
      <c r="K115" s="7"/>
      <c r="L115" s="7"/>
      <c r="M115" s="7"/>
      <c r="N115" s="7"/>
      <c r="O115" s="7"/>
    </row>
    <row r="116" spans="4:15" x14ac:dyDescent="0.2">
      <c r="D116" s="8"/>
      <c r="E116" s="7"/>
      <c r="F116" s="7"/>
      <c r="G116" s="7"/>
      <c r="H116" s="7"/>
      <c r="I116" s="7"/>
      <c r="J116" s="7"/>
      <c r="K116" s="7"/>
      <c r="L116" s="7"/>
      <c r="M116" s="7"/>
      <c r="N116" s="7"/>
      <c r="O116" s="7"/>
    </row>
    <row r="117" spans="4:15" x14ac:dyDescent="0.2">
      <c r="D117" s="8"/>
      <c r="E117" s="7"/>
      <c r="F117" s="7"/>
    </row>
    <row r="118" spans="4:15" x14ac:dyDescent="0.2">
      <c r="D118" s="8"/>
      <c r="E118" s="7"/>
      <c r="F118" s="7"/>
    </row>
    <row r="119" spans="4:15" x14ac:dyDescent="0.2">
      <c r="D119" s="8"/>
      <c r="E119" s="7"/>
      <c r="F119" s="7"/>
    </row>
    <row r="120" spans="4:15" x14ac:dyDescent="0.2">
      <c r="D120" s="8"/>
      <c r="E120" s="7"/>
      <c r="F120" s="7"/>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8"/>
  <sheetViews>
    <sheetView workbookViewId="0">
      <selection sqref="A1:A3"/>
    </sheetView>
  </sheetViews>
  <sheetFormatPr defaultColWidth="9" defaultRowHeight="10.8" x14ac:dyDescent="0.2"/>
  <cols>
    <col min="1" max="1" width="5.77734375" style="35" customWidth="1"/>
    <col min="2" max="2" width="4.77734375" style="35" customWidth="1"/>
    <col min="3" max="3" width="8" style="35" customWidth="1"/>
    <col min="4" max="4" width="5.88671875" style="35" customWidth="1"/>
    <col min="5" max="5" width="6.6640625" style="35" customWidth="1"/>
    <col min="6" max="6" width="6" style="35" customWidth="1"/>
    <col min="7" max="7" width="6.6640625" style="35" customWidth="1"/>
    <col min="8" max="8" width="7.21875" style="35" bestFit="1" customWidth="1"/>
    <col min="9" max="27" width="6.6640625" style="35" customWidth="1"/>
    <col min="28" max="28" width="7.77734375" style="35" customWidth="1"/>
    <col min="29" max="36" width="3.33203125" style="35" customWidth="1"/>
    <col min="37" max="37" width="6.88671875" style="35" customWidth="1"/>
    <col min="38" max="40" width="3.33203125" style="35" customWidth="1"/>
    <col min="41" max="41" width="8.88671875" style="35" customWidth="1"/>
    <col min="42" max="52" width="3.33203125" style="35" customWidth="1"/>
    <col min="53" max="53" width="8.77734375" style="35" customWidth="1"/>
    <col min="54" max="60" width="3.33203125" style="35" customWidth="1"/>
    <col min="61" max="61" width="8.77734375" style="35" customWidth="1"/>
    <col min="62" max="81" width="3.33203125" style="35" customWidth="1"/>
    <col min="82" max="82" width="11.88671875" style="35" customWidth="1"/>
    <col min="83" max="89" width="3.33203125" style="35" customWidth="1"/>
    <col min="90" max="91" width="8.77734375" style="35" customWidth="1"/>
    <col min="92" max="92" width="3.33203125" style="35" customWidth="1"/>
    <col min="93" max="93" width="8.77734375" style="35" customWidth="1"/>
    <col min="94" max="100" width="3.33203125" style="35" customWidth="1"/>
    <col min="101" max="102" width="8.77734375" style="35" customWidth="1"/>
    <col min="103" max="16384" width="9" style="35"/>
  </cols>
  <sheetData>
    <row r="1" spans="1:102" s="36" customFormat="1" ht="12" x14ac:dyDescent="0.2">
      <c r="A1" s="92" t="s">
        <v>110</v>
      </c>
      <c r="B1" s="94" t="s">
        <v>273</v>
      </c>
      <c r="C1" s="94" t="s">
        <v>274</v>
      </c>
      <c r="D1" s="90" t="s">
        <v>275</v>
      </c>
      <c r="E1" s="90" t="s">
        <v>276</v>
      </c>
      <c r="F1" s="90" t="s">
        <v>277</v>
      </c>
      <c r="G1" s="90" t="s">
        <v>278</v>
      </c>
      <c r="H1" s="96" t="s">
        <v>279</v>
      </c>
      <c r="I1" s="98" t="s">
        <v>280</v>
      </c>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100" t="s">
        <v>281</v>
      </c>
      <c r="AQ1" s="101"/>
      <c r="AR1" s="101"/>
      <c r="AS1" s="101"/>
      <c r="AT1" s="101"/>
      <c r="AU1" s="101"/>
      <c r="AV1" s="101"/>
      <c r="AW1" s="101"/>
      <c r="AX1" s="101"/>
      <c r="AY1" s="101"/>
      <c r="AZ1" s="101"/>
      <c r="BA1" s="101"/>
      <c r="BB1" s="101"/>
      <c r="BC1" s="101"/>
      <c r="BD1" s="101"/>
      <c r="BE1" s="101"/>
      <c r="BF1" s="101"/>
      <c r="BG1" s="101"/>
      <c r="BH1" s="101"/>
      <c r="BI1" s="101"/>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3"/>
      <c r="CH1" s="103"/>
      <c r="CI1" s="103"/>
      <c r="CJ1" s="103"/>
      <c r="CK1" s="103"/>
      <c r="CL1" s="103"/>
      <c r="CM1" s="103"/>
      <c r="CN1" s="103"/>
      <c r="CO1" s="103"/>
      <c r="CP1" s="103"/>
      <c r="CQ1" s="103"/>
      <c r="CR1" s="103"/>
      <c r="CS1" s="103"/>
      <c r="CT1" s="103"/>
      <c r="CU1" s="103"/>
      <c r="CV1" s="103"/>
      <c r="CW1" s="103"/>
      <c r="CX1" s="104"/>
    </row>
    <row r="2" spans="1:102" s="36" customFormat="1" ht="13.2" x14ac:dyDescent="0.2">
      <c r="A2" s="92"/>
      <c r="B2" s="94"/>
      <c r="C2" s="94"/>
      <c r="D2" s="90"/>
      <c r="E2" s="90"/>
      <c r="F2" s="90"/>
      <c r="G2" s="90"/>
      <c r="H2" s="96"/>
      <c r="I2" s="105" t="s">
        <v>82</v>
      </c>
      <c r="J2" s="37" t="s">
        <v>86</v>
      </c>
      <c r="K2" s="37"/>
      <c r="L2" s="37"/>
      <c r="M2" s="37"/>
      <c r="N2" s="37"/>
      <c r="O2" s="37"/>
      <c r="P2" s="99" t="s">
        <v>93</v>
      </c>
      <c r="Q2" s="99"/>
      <c r="R2" s="99"/>
      <c r="S2" s="99"/>
      <c r="T2" s="99"/>
      <c r="U2" s="99"/>
      <c r="V2" s="99"/>
      <c r="W2" s="99"/>
      <c r="X2" s="99"/>
      <c r="Y2" s="99"/>
      <c r="Z2" s="99"/>
      <c r="AA2" s="99"/>
      <c r="AB2" s="99"/>
      <c r="AC2" s="107" t="s">
        <v>143</v>
      </c>
      <c r="AD2" s="107"/>
      <c r="AE2" s="107"/>
      <c r="AF2" s="107"/>
      <c r="AG2" s="107"/>
      <c r="AH2" s="107"/>
      <c r="AI2" s="107"/>
      <c r="AJ2" s="107"/>
      <c r="AK2" s="107"/>
      <c r="AL2" s="107"/>
      <c r="AM2" s="107"/>
      <c r="AN2" s="107"/>
      <c r="AO2" s="107"/>
      <c r="AP2" s="108" t="s">
        <v>82</v>
      </c>
      <c r="AQ2" s="109"/>
      <c r="AR2" s="109"/>
      <c r="AS2" s="109"/>
      <c r="AT2" s="109"/>
      <c r="AU2" s="109"/>
      <c r="AV2" s="109"/>
      <c r="AW2" s="109"/>
      <c r="AX2" s="109"/>
      <c r="AY2" s="109"/>
      <c r="AZ2" s="109"/>
      <c r="BA2" s="109"/>
      <c r="BB2" s="109"/>
      <c r="BC2" s="109"/>
      <c r="BD2" s="109"/>
      <c r="BE2" s="109"/>
      <c r="BF2" s="109"/>
      <c r="BG2" s="109"/>
      <c r="BH2" s="109"/>
      <c r="BI2" s="110"/>
      <c r="BJ2" s="111" t="s">
        <v>65</v>
      </c>
      <c r="BK2" s="111"/>
      <c r="BL2" s="111"/>
      <c r="BM2" s="111"/>
      <c r="BN2" s="111"/>
      <c r="BO2" s="111"/>
      <c r="BP2" s="111"/>
      <c r="BQ2" s="111"/>
      <c r="BR2" s="111"/>
      <c r="BS2" s="111"/>
      <c r="BT2" s="111"/>
      <c r="BU2" s="111"/>
      <c r="BV2" s="111"/>
      <c r="BW2" s="111"/>
      <c r="BX2" s="111"/>
      <c r="BY2" s="111"/>
      <c r="BZ2" s="111"/>
      <c r="CA2" s="111"/>
      <c r="CB2" s="111"/>
      <c r="CC2" s="111"/>
      <c r="CD2" s="111"/>
      <c r="CE2" s="112" t="s">
        <v>66</v>
      </c>
      <c r="CF2" s="113"/>
      <c r="CG2" s="113"/>
      <c r="CH2" s="113"/>
      <c r="CI2" s="113"/>
      <c r="CJ2" s="113"/>
      <c r="CK2" s="113"/>
      <c r="CL2" s="113"/>
      <c r="CM2" s="114"/>
      <c r="CN2" s="112" t="s">
        <v>143</v>
      </c>
      <c r="CO2" s="115"/>
      <c r="CP2" s="115"/>
      <c r="CQ2" s="115"/>
      <c r="CR2" s="115"/>
      <c r="CS2" s="115"/>
      <c r="CT2" s="115"/>
      <c r="CU2" s="115"/>
      <c r="CV2" s="115"/>
      <c r="CW2" s="115"/>
      <c r="CX2" s="116"/>
    </row>
    <row r="3" spans="1:102" s="2" customFormat="1" ht="13.8" thickBot="1" x14ac:dyDescent="0.25">
      <c r="A3" s="93"/>
      <c r="B3" s="95"/>
      <c r="C3" s="95"/>
      <c r="D3" s="91"/>
      <c r="E3" s="91"/>
      <c r="F3" s="91"/>
      <c r="G3" s="91"/>
      <c r="H3" s="97"/>
      <c r="I3" s="106"/>
      <c r="J3" s="38" t="s">
        <v>69</v>
      </c>
      <c r="K3" s="38" t="s">
        <v>72</v>
      </c>
      <c r="L3" s="39" t="s">
        <v>70</v>
      </c>
      <c r="M3" s="38" t="s">
        <v>71</v>
      </c>
      <c r="N3" s="39" t="s">
        <v>103</v>
      </c>
      <c r="O3" s="38" t="s">
        <v>102</v>
      </c>
      <c r="P3" s="38" t="s">
        <v>69</v>
      </c>
      <c r="Q3" s="38" t="s">
        <v>72</v>
      </c>
      <c r="R3" s="38" t="s">
        <v>305</v>
      </c>
      <c r="S3" s="38" t="s">
        <v>307</v>
      </c>
      <c r="T3" s="38" t="s">
        <v>309</v>
      </c>
      <c r="U3" s="38" t="s">
        <v>311</v>
      </c>
      <c r="V3" s="38" t="s">
        <v>313</v>
      </c>
      <c r="W3" s="38" t="s">
        <v>315</v>
      </c>
      <c r="X3" s="48" t="s">
        <v>317</v>
      </c>
      <c r="Y3" s="49" t="s">
        <v>318</v>
      </c>
      <c r="Z3" s="40" t="s">
        <v>319</v>
      </c>
      <c r="AA3" s="52" t="s">
        <v>364</v>
      </c>
      <c r="AB3" s="54" t="s">
        <v>318</v>
      </c>
      <c r="AC3" s="38" t="s">
        <v>69</v>
      </c>
      <c r="AD3" s="38" t="s">
        <v>72</v>
      </c>
      <c r="AE3" s="39" t="s">
        <v>70</v>
      </c>
      <c r="AF3" s="41" t="s">
        <v>321</v>
      </c>
      <c r="AG3" s="42" t="s">
        <v>323</v>
      </c>
      <c r="AH3" s="42" t="s">
        <v>325</v>
      </c>
      <c r="AI3" s="42" t="s">
        <v>327</v>
      </c>
      <c r="AJ3" s="50" t="s">
        <v>329</v>
      </c>
      <c r="AK3" s="51" t="s">
        <v>318</v>
      </c>
      <c r="AL3" s="39" t="s">
        <v>103</v>
      </c>
      <c r="AM3" s="38" t="s">
        <v>102</v>
      </c>
      <c r="AN3" s="48" t="s">
        <v>104</v>
      </c>
      <c r="AO3" s="49" t="s">
        <v>330</v>
      </c>
      <c r="AP3" s="43" t="s">
        <v>69</v>
      </c>
      <c r="AQ3" s="38" t="s">
        <v>72</v>
      </c>
      <c r="AR3" s="41" t="s">
        <v>304</v>
      </c>
      <c r="AS3" s="40" t="s">
        <v>306</v>
      </c>
      <c r="AT3" s="40" t="s">
        <v>308</v>
      </c>
      <c r="AU3" s="40" t="s">
        <v>310</v>
      </c>
      <c r="AV3" s="40" t="s">
        <v>312</v>
      </c>
      <c r="AW3" s="42" t="s">
        <v>314</v>
      </c>
      <c r="AX3" s="42" t="s">
        <v>316</v>
      </c>
      <c r="AY3" s="41" t="s">
        <v>331</v>
      </c>
      <c r="AZ3" s="52" t="s">
        <v>332</v>
      </c>
      <c r="BA3" s="51" t="s">
        <v>318</v>
      </c>
      <c r="BB3" s="41" t="s">
        <v>320</v>
      </c>
      <c r="BC3" s="40" t="s">
        <v>322</v>
      </c>
      <c r="BD3" s="40" t="s">
        <v>324</v>
      </c>
      <c r="BE3" s="40" t="s">
        <v>326</v>
      </c>
      <c r="BF3" s="40" t="s">
        <v>328</v>
      </c>
      <c r="BG3" s="40" t="s">
        <v>333</v>
      </c>
      <c r="BH3" s="52" t="s">
        <v>334</v>
      </c>
      <c r="BI3" s="51" t="s">
        <v>318</v>
      </c>
      <c r="BJ3" s="41" t="s">
        <v>335</v>
      </c>
      <c r="BK3" s="40" t="s">
        <v>343</v>
      </c>
      <c r="BL3" s="40" t="s">
        <v>344</v>
      </c>
      <c r="BM3" s="40" t="s">
        <v>345</v>
      </c>
      <c r="BN3" s="40" t="s">
        <v>346</v>
      </c>
      <c r="BO3" s="40" t="s">
        <v>347</v>
      </c>
      <c r="BP3" s="40" t="s">
        <v>348</v>
      </c>
      <c r="BQ3" s="38" t="s">
        <v>72</v>
      </c>
      <c r="BR3" s="38" t="s">
        <v>70</v>
      </c>
      <c r="BS3" s="41" t="s">
        <v>320</v>
      </c>
      <c r="BT3" s="40" t="s">
        <v>322</v>
      </c>
      <c r="BU3" s="40" t="s">
        <v>324</v>
      </c>
      <c r="BV3" s="40" t="s">
        <v>326</v>
      </c>
      <c r="BW3" s="40" t="s">
        <v>328</v>
      </c>
      <c r="BX3" s="41" t="s">
        <v>349</v>
      </c>
      <c r="BY3" s="40" t="s">
        <v>350</v>
      </c>
      <c r="BZ3" s="40" t="s">
        <v>351</v>
      </c>
      <c r="CA3" s="40" t="s">
        <v>352</v>
      </c>
      <c r="CB3" s="40" t="s">
        <v>353</v>
      </c>
      <c r="CC3" s="52" t="s">
        <v>354</v>
      </c>
      <c r="CD3" s="51" t="s">
        <v>318</v>
      </c>
      <c r="CE3" s="38" t="s">
        <v>69</v>
      </c>
      <c r="CF3" s="39" t="s">
        <v>72</v>
      </c>
      <c r="CG3" s="44" t="s">
        <v>304</v>
      </c>
      <c r="CH3" s="45" t="s">
        <v>306</v>
      </c>
      <c r="CI3" s="45" t="s">
        <v>308</v>
      </c>
      <c r="CJ3" s="45" t="s">
        <v>310</v>
      </c>
      <c r="CK3" s="47" t="s">
        <v>312</v>
      </c>
      <c r="CL3" s="53" t="s">
        <v>318</v>
      </c>
      <c r="CM3" s="38" t="s">
        <v>355</v>
      </c>
      <c r="CN3" s="41" t="s">
        <v>69</v>
      </c>
      <c r="CO3" s="51" t="s">
        <v>318</v>
      </c>
      <c r="CP3" s="44" t="s">
        <v>356</v>
      </c>
      <c r="CQ3" s="45" t="s">
        <v>357</v>
      </c>
      <c r="CR3" s="45" t="s">
        <v>358</v>
      </c>
      <c r="CS3" s="45" t="s">
        <v>359</v>
      </c>
      <c r="CT3" s="45" t="s">
        <v>360</v>
      </c>
      <c r="CU3" s="45" t="s">
        <v>361</v>
      </c>
      <c r="CV3" s="47" t="s">
        <v>362</v>
      </c>
      <c r="CW3" s="53" t="s">
        <v>318</v>
      </c>
      <c r="CX3" s="46" t="s">
        <v>363</v>
      </c>
    </row>
    <row r="4" spans="1:102" s="2" customFormat="1" ht="24" customHeight="1" thickBot="1" x14ac:dyDescent="0.25">
      <c r="A4" s="117"/>
      <c r="B4" s="118" t="e">
        <f>'R6回答シート'!#REF!</f>
        <v>#REF!</v>
      </c>
      <c r="C4" s="118" t="e">
        <f>'R6回答シート'!K6</f>
        <v>#N/A</v>
      </c>
      <c r="D4" s="118" t="str">
        <f>IF('R6回答シート'!F7="","",'R6回答シート'!F7)</f>
        <v/>
      </c>
      <c r="E4" s="118" t="str">
        <f>LEFT(D4,1)</f>
        <v/>
      </c>
      <c r="F4" s="118" t="str">
        <f>IF('R6回答シート'!F6="","",'R6回答シート'!F6)</f>
        <v/>
      </c>
      <c r="G4" s="118" t="str">
        <f>IF('R6回答シート'!F8="","",'R6回答シート'!F8)</f>
        <v/>
      </c>
      <c r="H4" s="119" t="str">
        <f>IF('R6回答シート'!F9="","",'R6回答シート'!F9)</f>
        <v/>
      </c>
      <c r="I4" s="120" t="str">
        <f>IF('R6回答シート'!J16="","",'R6回答シート'!J16)</f>
        <v/>
      </c>
      <c r="J4" s="121" t="str">
        <f>IF('R6回答シート'!J23="","",'R6回答シート'!J23)</f>
        <v/>
      </c>
      <c r="K4" s="121" t="str">
        <f>IF('R6回答シート'!J28="","",'R6回答シート'!J28)</f>
        <v/>
      </c>
      <c r="L4" s="121" t="str">
        <f>IF('R6回答シート'!J33="","",'R6回答シート'!J33)</f>
        <v/>
      </c>
      <c r="M4" s="121" t="str">
        <f>IF('R6回答シート'!J39="","",'R6回答シート'!J39)</f>
        <v/>
      </c>
      <c r="N4" s="121" t="str">
        <f>IF('R6回答シート'!J44="","",'R6回答シート'!J44)</f>
        <v/>
      </c>
      <c r="O4" s="121" t="str">
        <f>IF('R6回答シート'!J50="","",'R6回答シート'!J50)</f>
        <v/>
      </c>
      <c r="P4" s="121" t="str">
        <f>IF('R6回答シート'!J58="","",'R6回答シート'!J58)</f>
        <v/>
      </c>
      <c r="Q4" s="121" t="str">
        <f>IF('R6回答シート'!J63="","",'R6回答シート'!J63)</f>
        <v/>
      </c>
      <c r="R4" s="121" t="str">
        <f>IF('R6回答シート'!J67="","","a")</f>
        <v/>
      </c>
      <c r="S4" s="121" t="str">
        <f>IF('R6回答シート'!J68="","","b")</f>
        <v/>
      </c>
      <c r="T4" s="121" t="str">
        <f>IF('R6回答シート'!J69="","","c")</f>
        <v/>
      </c>
      <c r="U4" s="121" t="str">
        <f>IF('R6回答シート'!J70="","","d")</f>
        <v/>
      </c>
      <c r="V4" s="121" t="str">
        <f>IF('R6回答シート'!J71="","","e")</f>
        <v/>
      </c>
      <c r="W4" s="121" t="str">
        <f>IF('R6回答シート'!J72="","","f")</f>
        <v/>
      </c>
      <c r="X4" s="121" t="str">
        <f>IF('R6回答シート'!J73="　","　",IF('R6回答シート'!J73="","","g"))</f>
        <v/>
      </c>
      <c r="Y4" s="122" t="str">
        <f>IF(X4="g",IF('R6回答シート'!E74="","",'R6回答シート'!E74),"")</f>
        <v/>
      </c>
      <c r="Z4" s="121" t="str">
        <f>IF('R6回答シート'!J79="","",'R6回答シート'!J79)</f>
        <v/>
      </c>
      <c r="AA4" s="121" t="str">
        <f>IF('R6回答シート'!J87="","",'R6回答シート'!J87)</f>
        <v/>
      </c>
      <c r="AB4" s="122" t="str">
        <f>IF(AA4="f",IF('R6回答シート'!E89="","",'R6回答シート'!E89),"")</f>
        <v/>
      </c>
      <c r="AC4" s="121" t="str">
        <f>IF('R6回答シート'!J95="","",'R6回答シート'!J95)</f>
        <v/>
      </c>
      <c r="AD4" s="121" t="str">
        <f>IF('R6回答シート'!J101="","",'R6回答シート'!J101)</f>
        <v/>
      </c>
      <c r="AE4" s="121" t="str">
        <f>IF('R6回答シート'!J106="","",'R6回答シート'!J106)</f>
        <v/>
      </c>
      <c r="AF4" s="121" t="str">
        <f>IF('R6回答シート'!J110="","","a")</f>
        <v/>
      </c>
      <c r="AG4" s="121" t="str">
        <f>IF('R6回答シート'!J111="","","b")</f>
        <v/>
      </c>
      <c r="AH4" s="121" t="str">
        <f>IF('R6回答シート'!J112="","","c")</f>
        <v/>
      </c>
      <c r="AI4" s="121" t="str">
        <f>IF('R6回答シート'!J113="","","d")</f>
        <v/>
      </c>
      <c r="AJ4" s="121" t="str">
        <f>IF('R6回答シート'!J114="　","　",IF('R6回答シート'!J114="","","e"))</f>
        <v/>
      </c>
      <c r="AK4" s="122" t="str">
        <f>IF(AJ4="e",IF('R6回答シート'!E115="","",'R6回答シート'!E115),"")</f>
        <v/>
      </c>
      <c r="AL4" s="121" t="str">
        <f>IF('R6回答シート'!J120="","",'R6回答シート'!J120)</f>
        <v/>
      </c>
      <c r="AM4" s="121" t="str">
        <f>IF('R6回答シート'!J126="","",'R6回答シート'!J126)</f>
        <v/>
      </c>
      <c r="AN4" s="121" t="str">
        <f>IF('R6回答シート'!J131="","",'R6回答シート'!J131)</f>
        <v/>
      </c>
      <c r="AO4" s="122" t="str">
        <f>IF(AN4="c",IF('R6回答シート'!E133="","",'R6回答シート'!E133),"")</f>
        <v/>
      </c>
      <c r="AP4" s="120" t="str">
        <f>IF('R6回答シート'!J144="","",'R6回答シート'!J144)</f>
        <v/>
      </c>
      <c r="AQ4" s="121" t="str">
        <f>IF('R6回答シート'!J151="","",'R6回答シート'!J151)</f>
        <v/>
      </c>
      <c r="AR4" s="121" t="str">
        <f>IF('R6回答シート'!J155="","","a")</f>
        <v/>
      </c>
      <c r="AS4" s="121" t="str">
        <f>IF('R6回答シート'!J156="","","b")</f>
        <v/>
      </c>
      <c r="AT4" s="121" t="str">
        <f>IF('R6回答シート'!J157="","","c")</f>
        <v/>
      </c>
      <c r="AU4" s="121" t="str">
        <f>IF('R6回答シート'!J158="","","d")</f>
        <v/>
      </c>
      <c r="AV4" s="121" t="str">
        <f>IF('R6回答シート'!J159="","","e")</f>
        <v/>
      </c>
      <c r="AW4" s="121" t="str">
        <f>IF('R6回答シート'!J160="","","f")</f>
        <v/>
      </c>
      <c r="AX4" s="121" t="str">
        <f>IF('R6回答シート'!J161="","","g")</f>
        <v/>
      </c>
      <c r="AY4" s="121" t="str">
        <f>IF('R6回答シート'!J162="","","h")</f>
        <v/>
      </c>
      <c r="AZ4" s="121" t="str">
        <f>IF('R6回答シート'!J163="　","　",IF('R6回答シート'!J163="","","i"))</f>
        <v/>
      </c>
      <c r="BA4" s="122" t="str">
        <f>IF(AZ4="I",IF('R6回答シート'!E164="","",'R6回答シート'!E164),"")</f>
        <v/>
      </c>
      <c r="BB4" s="121" t="str">
        <f>IF('R6回答シート'!J167="","","a")</f>
        <v/>
      </c>
      <c r="BC4" s="121" t="str">
        <f>IF('R6回答シート'!J168="","","b")</f>
        <v/>
      </c>
      <c r="BD4" s="121" t="str">
        <f>IF('R6回答シート'!J169="","","c")</f>
        <v/>
      </c>
      <c r="BE4" s="121" t="str">
        <f>IF('R6回答シート'!J170="","","d")</f>
        <v/>
      </c>
      <c r="BF4" s="121" t="str">
        <f>IF('R6回答シート'!J171="","","e")</f>
        <v/>
      </c>
      <c r="BG4" s="121" t="str">
        <f>IF('R6回答シート'!J172="","","f")</f>
        <v/>
      </c>
      <c r="BH4" s="121" t="str">
        <f>IF('R6回答シート'!J173="　","　",IF('R6回答シート'!J173="","","g"))</f>
        <v/>
      </c>
      <c r="BI4" s="122" t="str">
        <f>IF(BH4="g",IF('R6回答シート'!E174="","",'R6回答シート'!E174),"")</f>
        <v/>
      </c>
      <c r="BJ4" s="121" t="str">
        <f>IF('R6回答シート'!J179="","","a")</f>
        <v/>
      </c>
      <c r="BK4" s="121" t="str">
        <f>IF('R6回答シート'!J180="","","b")</f>
        <v/>
      </c>
      <c r="BL4" s="121" t="str">
        <f>IF('R6回答シート'!J181="","","c")</f>
        <v/>
      </c>
      <c r="BM4" s="121" t="str">
        <f>IF('R6回答シート'!J182="","","d")</f>
        <v/>
      </c>
      <c r="BN4" s="121" t="str">
        <f>IF('R6回答シート'!J183="","","e")</f>
        <v/>
      </c>
      <c r="BO4" s="121" t="str">
        <f>IF('R6回答シート'!J184="","","f")</f>
        <v/>
      </c>
      <c r="BP4" s="121" t="str">
        <f>IF('R6回答シート'!J185="","","g")</f>
        <v/>
      </c>
      <c r="BQ4" s="121" t="str">
        <f>IF('R6回答シート'!J190="","",'R6回答シート'!J190)</f>
        <v/>
      </c>
      <c r="BR4" s="121" t="str">
        <f>IF('R6回答シート'!J196="","",'R6回答シート'!J196)</f>
        <v/>
      </c>
      <c r="BS4" s="121" t="str">
        <f>IF('R6回答シート'!J200="","","a")</f>
        <v/>
      </c>
      <c r="BT4" s="121" t="str">
        <f>IF('R6回答シート'!J201="","","b")</f>
        <v/>
      </c>
      <c r="BU4" s="121" t="str">
        <f>IF('R6回答シート'!J202="","","c")</f>
        <v/>
      </c>
      <c r="BV4" s="121" t="str">
        <f>IF('R6回答シート'!J203="","","d")</f>
        <v/>
      </c>
      <c r="BW4" s="121" t="str">
        <f>IF('R6回答シート'!J204="","","e")</f>
        <v/>
      </c>
      <c r="BX4" s="121" t="str">
        <f>IF('R6回答シート'!J207="","","a")</f>
        <v/>
      </c>
      <c r="BY4" s="121" t="str">
        <f>IF('R6回答シート'!J208="","","b")</f>
        <v/>
      </c>
      <c r="BZ4" s="121" t="str">
        <f>IF('R6回答シート'!J209="","","c")</f>
        <v/>
      </c>
      <c r="CA4" s="121" t="str">
        <f>IF('R6回答シート'!J210="","","d")</f>
        <v/>
      </c>
      <c r="CB4" s="121" t="str">
        <f>IF('R6回答シート'!J211="","","e")</f>
        <v/>
      </c>
      <c r="CC4" s="121" t="str">
        <f>IF('R6回答シート'!J212="　","　",IF('R6回答シート'!J212="","","f"))</f>
        <v/>
      </c>
      <c r="CD4" s="122" t="str">
        <f>IF(CC4="f",IF('R6回答シート'!E213="","",'R6回答シート'!E213),"")</f>
        <v/>
      </c>
      <c r="CE4" s="121" t="str">
        <f>IF('R6回答シート'!J220="","",'R6回答シート'!J220)</f>
        <v/>
      </c>
      <c r="CF4" s="121" t="str">
        <f>IF('R6回答シート'!J228="","",'R6回答シート'!J228)</f>
        <v/>
      </c>
      <c r="CG4" s="121" t="str">
        <f>IF('R6回答シート'!J232="","","a")</f>
        <v/>
      </c>
      <c r="CH4" s="121" t="str">
        <f>IF('R6回答シート'!J233="","","b")</f>
        <v/>
      </c>
      <c r="CI4" s="121" t="str">
        <f>IF('R6回答シート'!J234="","","c")</f>
        <v/>
      </c>
      <c r="CJ4" s="121" t="str">
        <f>IF('R6回答シート'!J235="","","d")</f>
        <v/>
      </c>
      <c r="CK4" s="121" t="str">
        <f>IF('R6回答シート'!J236="　","　",IF('R6回答シート'!J236="","","e"))</f>
        <v/>
      </c>
      <c r="CL4" s="122" t="str">
        <f>IF(CK4="e",IF('R6回答シート'!E237="","",'R6回答シート'!E237),"")</f>
        <v/>
      </c>
      <c r="CM4" s="121" t="str">
        <f>IF('R6回答シート'!E240="","",'R6回答シート'!E240)</f>
        <v/>
      </c>
      <c r="CN4" s="121" t="str">
        <f>IF('R6回答シート'!J249="","",'R6回答シート'!J249)</f>
        <v/>
      </c>
      <c r="CO4" s="122" t="str">
        <f>IF(CN4="f",IF('R6回答シート'!E251="","",'R6回答シート'!E251),"")</f>
        <v/>
      </c>
      <c r="CP4" s="121" t="str">
        <f>IF('R6回答シート'!J254="","","a")</f>
        <v/>
      </c>
      <c r="CQ4" s="121" t="str">
        <f>IF('R6回答シート'!J255="","","b")</f>
        <v/>
      </c>
      <c r="CR4" s="121" t="str">
        <f>IF('R6回答シート'!J256="","","c")</f>
        <v/>
      </c>
      <c r="CS4" s="121" t="str">
        <f>IF('R6回答シート'!J257="","","d")</f>
        <v/>
      </c>
      <c r="CT4" s="121" t="str">
        <f>IF('R6回答シート'!J258="","","e")</f>
        <v/>
      </c>
      <c r="CU4" s="121" t="str">
        <f>IF('R6回答シート'!J259="","","f")</f>
        <v/>
      </c>
      <c r="CV4" s="121" t="str">
        <f>IF('R6回答シート'!J260="　","　",(IF('R6回答シート'!J260="","","g")))</f>
        <v/>
      </c>
      <c r="CW4" s="122" t="str">
        <f>IF(CV4="g",IF('R6回答シート'!E261="","",'R6回答シート'!E261),"")</f>
        <v/>
      </c>
      <c r="CX4" s="123" t="str">
        <f>IF('R6回答シート'!E264="","",'R6回答シート'!E264)</f>
        <v/>
      </c>
    </row>
    <row r="9" spans="1:102" x14ac:dyDescent="0.2">
      <c r="I9" s="35">
        <v>1</v>
      </c>
      <c r="J9" s="35">
        <v>2</v>
      </c>
      <c r="K9" s="35">
        <v>3</v>
      </c>
      <c r="L9" s="35">
        <v>4</v>
      </c>
      <c r="M9" s="35">
        <v>5</v>
      </c>
      <c r="N9" s="35">
        <v>6</v>
      </c>
      <c r="O9" s="35">
        <v>7</v>
      </c>
      <c r="P9" s="35">
        <v>8</v>
      </c>
      <c r="Q9" s="35">
        <v>9</v>
      </c>
      <c r="R9" s="35">
        <v>10</v>
      </c>
      <c r="S9" s="35">
        <v>11</v>
      </c>
      <c r="T9" s="35">
        <v>12</v>
      </c>
      <c r="U9" s="35">
        <v>13</v>
      </c>
      <c r="V9" s="35">
        <v>14</v>
      </c>
      <c r="W9" s="35">
        <v>15</v>
      </c>
      <c r="X9" s="35">
        <v>16</v>
      </c>
      <c r="Y9" s="35">
        <v>17</v>
      </c>
      <c r="Z9" s="35">
        <v>18</v>
      </c>
      <c r="AA9" s="35">
        <v>19</v>
      </c>
      <c r="AB9" s="35">
        <v>20</v>
      </c>
      <c r="AC9" s="35">
        <v>21</v>
      </c>
      <c r="AD9" s="35">
        <v>22</v>
      </c>
      <c r="AE9" s="35">
        <v>23</v>
      </c>
      <c r="AF9" s="35">
        <v>24</v>
      </c>
      <c r="AG9" s="35">
        <v>25</v>
      </c>
      <c r="AH9" s="35">
        <v>26</v>
      </c>
      <c r="AI9" s="35">
        <v>27</v>
      </c>
      <c r="AJ9" s="35">
        <v>28</v>
      </c>
      <c r="AK9" s="35">
        <v>29</v>
      </c>
      <c r="AL9" s="35">
        <v>30</v>
      </c>
      <c r="AM9" s="35">
        <v>31</v>
      </c>
      <c r="AN9" s="35">
        <v>32</v>
      </c>
      <c r="AO9" s="35">
        <v>33</v>
      </c>
      <c r="AP9" s="35">
        <v>34</v>
      </c>
      <c r="AQ9" s="35">
        <v>35</v>
      </c>
      <c r="AR9" s="35">
        <v>36</v>
      </c>
      <c r="AS9" s="35">
        <v>37</v>
      </c>
      <c r="AT9" s="35">
        <v>38</v>
      </c>
      <c r="AU9" s="35">
        <v>39</v>
      </c>
      <c r="AV9" s="35">
        <v>40</v>
      </c>
      <c r="AW9" s="35">
        <v>41</v>
      </c>
      <c r="AX9" s="35">
        <v>42</v>
      </c>
      <c r="AY9" s="35">
        <v>43</v>
      </c>
      <c r="AZ9" s="35">
        <v>44</v>
      </c>
      <c r="BA9" s="35">
        <v>45</v>
      </c>
      <c r="BB9" s="35">
        <v>46</v>
      </c>
      <c r="BC9" s="35">
        <v>47</v>
      </c>
      <c r="BD9" s="35">
        <v>48</v>
      </c>
      <c r="BE9" s="35">
        <v>49</v>
      </c>
      <c r="BF9" s="35">
        <v>50</v>
      </c>
      <c r="BG9" s="35">
        <v>51</v>
      </c>
      <c r="BH9" s="35">
        <v>52</v>
      </c>
      <c r="BI9" s="35">
        <v>53</v>
      </c>
      <c r="BJ9" s="35">
        <v>54</v>
      </c>
      <c r="BK9" s="35">
        <v>55</v>
      </c>
      <c r="BL9" s="35">
        <v>56</v>
      </c>
      <c r="BM9" s="35">
        <v>57</v>
      </c>
      <c r="BN9" s="35">
        <v>58</v>
      </c>
      <c r="BO9" s="35">
        <v>59</v>
      </c>
      <c r="BP9" s="35">
        <v>60</v>
      </c>
      <c r="BQ9" s="35">
        <v>61</v>
      </c>
      <c r="BR9" s="35">
        <v>62</v>
      </c>
      <c r="BS9" s="35">
        <v>63</v>
      </c>
      <c r="BT9" s="35">
        <v>64</v>
      </c>
      <c r="BU9" s="35">
        <v>65</v>
      </c>
      <c r="BV9" s="35">
        <v>66</v>
      </c>
      <c r="BW9" s="35">
        <v>67</v>
      </c>
      <c r="BX9" s="35">
        <v>68</v>
      </c>
      <c r="BY9" s="35">
        <v>69</v>
      </c>
      <c r="BZ9" s="35">
        <v>70</v>
      </c>
      <c r="CA9" s="35">
        <v>71</v>
      </c>
      <c r="CB9" s="35">
        <v>72</v>
      </c>
      <c r="CC9" s="35">
        <v>73</v>
      </c>
      <c r="CD9" s="35">
        <v>74</v>
      </c>
      <c r="CE9" s="35">
        <v>75</v>
      </c>
      <c r="CF9" s="35">
        <v>76</v>
      </c>
      <c r="CG9" s="35">
        <v>77</v>
      </c>
      <c r="CH9" s="35">
        <v>78</v>
      </c>
      <c r="CI9" s="35">
        <v>79</v>
      </c>
      <c r="CJ9" s="35">
        <v>80</v>
      </c>
      <c r="CK9" s="35">
        <v>81</v>
      </c>
      <c r="CL9" s="35">
        <v>82</v>
      </c>
      <c r="CM9" s="35">
        <v>83</v>
      </c>
      <c r="CN9" s="35">
        <v>84</v>
      </c>
      <c r="CO9" s="35">
        <v>85</v>
      </c>
      <c r="CP9" s="35">
        <v>86</v>
      </c>
      <c r="CQ9" s="35">
        <v>87</v>
      </c>
      <c r="CR9" s="35">
        <v>88</v>
      </c>
      <c r="CS9" s="35">
        <v>89</v>
      </c>
      <c r="CT9" s="35">
        <v>90</v>
      </c>
      <c r="CU9" s="35">
        <v>91</v>
      </c>
      <c r="CV9" s="35">
        <v>92</v>
      </c>
      <c r="CW9" s="35">
        <v>93</v>
      </c>
      <c r="CX9" s="35">
        <v>94</v>
      </c>
    </row>
    <row r="18" spans="13:13" x14ac:dyDescent="0.2">
      <c r="M18" s="35" t="str">
        <f>J4</f>
        <v/>
      </c>
    </row>
  </sheetData>
  <mergeCells count="17">
    <mergeCell ref="G1:G3"/>
    <mergeCell ref="H1:H3"/>
    <mergeCell ref="I1:AO1"/>
    <mergeCell ref="AP1:CX1"/>
    <mergeCell ref="I2:I3"/>
    <mergeCell ref="P2:AB2"/>
    <mergeCell ref="AC2:AO2"/>
    <mergeCell ref="AP2:BI2"/>
    <mergeCell ref="BJ2:CD2"/>
    <mergeCell ref="CE2:CM2"/>
    <mergeCell ref="CN2:CX2"/>
    <mergeCell ref="F1:F3"/>
    <mergeCell ref="A1:A3"/>
    <mergeCell ref="B1:B3"/>
    <mergeCell ref="C1:C3"/>
    <mergeCell ref="D1:D3"/>
    <mergeCell ref="E1:E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R6回答シート</vt:lpstr>
      <vt:lpstr>code</vt:lpstr>
      <vt:lpstr>集計シート</vt:lpstr>
      <vt:lpstr>県の行</vt:lpstr>
      <vt:lpstr>質問項目</vt:lpstr>
      <vt:lpstr>都道府県コード</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2024-07-11T01:00:45Z</cp:lastPrinted>
  <dcterms:created xsi:type="dcterms:W3CDTF">2019-06-11T04:00:21Z</dcterms:created>
  <dcterms:modified xsi:type="dcterms:W3CDTF">2024-07-16T00:53:05Z</dcterms:modified>
</cp:coreProperties>
</file>